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26" windowWidth="15180" windowHeight="8835" activeTab="0"/>
  </bookViews>
  <sheets>
    <sheet name="Framlög 2005" sheetId="1" r:id="rId1"/>
  </sheets>
  <definedNames>
    <definedName name="_xlnm.Print_Area" localSheetId="0">'Framlög 2005'!$A$1:$S$135</definedName>
    <definedName name="_xlnm.Print_Titles" localSheetId="0">'Framlög 2005'!$1:$4</definedName>
  </definedNames>
  <calcPr fullCalcOnLoad="1"/>
</workbook>
</file>

<file path=xl/sharedStrings.xml><?xml version="1.0" encoding="utf-8"?>
<sst xmlns="http://schemas.openxmlformats.org/spreadsheetml/2006/main" count="244" uniqueCount="244">
  <si>
    <t>Lands-hluti</t>
  </si>
  <si>
    <t>Svf.nr.</t>
  </si>
  <si>
    <t>Stofnframlög til stærri sveitarfélaga</t>
  </si>
  <si>
    <t>0000</t>
  </si>
  <si>
    <t>1000</t>
  </si>
  <si>
    <t>1100</t>
  </si>
  <si>
    <t>1300</t>
  </si>
  <si>
    <t xml:space="preserve">Garðabær                                          </t>
  </si>
  <si>
    <t>1400</t>
  </si>
  <si>
    <t>1603</t>
  </si>
  <si>
    <t>1604</t>
  </si>
  <si>
    <t xml:space="preserve">Mosfellsbær                                       </t>
  </si>
  <si>
    <t>1606</t>
  </si>
  <si>
    <t xml:space="preserve">Kjósarhreppur                                     </t>
  </si>
  <si>
    <t>2000</t>
  </si>
  <si>
    <t xml:space="preserve">Reykjanesbær                                      </t>
  </si>
  <si>
    <t>2300</t>
  </si>
  <si>
    <t>2503</t>
  </si>
  <si>
    <t>2504</t>
  </si>
  <si>
    <t>2506</t>
  </si>
  <si>
    <t>3000</t>
  </si>
  <si>
    <t>3501</t>
  </si>
  <si>
    <t xml:space="preserve">Hvalfjarðarstrandarhreppur                        </t>
  </si>
  <si>
    <t>3502</t>
  </si>
  <si>
    <t xml:space="preserve">Skilmannahreppur                                  </t>
  </si>
  <si>
    <t>3503</t>
  </si>
  <si>
    <t xml:space="preserve">Innri-Akraneshreppur                              </t>
  </si>
  <si>
    <t>3504</t>
  </si>
  <si>
    <t xml:space="preserve">Leirár- og Melahreppur                            </t>
  </si>
  <si>
    <t>3506</t>
  </si>
  <si>
    <t xml:space="preserve">Skorradalshreppur                                 </t>
  </si>
  <si>
    <t>3510</t>
  </si>
  <si>
    <t xml:space="preserve">Borgarfjarðarsveit                                </t>
  </si>
  <si>
    <t>3601</t>
  </si>
  <si>
    <t xml:space="preserve">Hvítársíðuhreppur                                 </t>
  </si>
  <si>
    <t>3609</t>
  </si>
  <si>
    <t xml:space="preserve">Borgarbyggð                                       </t>
  </si>
  <si>
    <t>3701</t>
  </si>
  <si>
    <t xml:space="preserve">Kolbeinsstaðahreppur                              </t>
  </si>
  <si>
    <t>3709</t>
  </si>
  <si>
    <t xml:space="preserve">Grundarfjarðarbær                                 </t>
  </si>
  <si>
    <t>3710</t>
  </si>
  <si>
    <t xml:space="preserve">Helgafellssveit                                   </t>
  </si>
  <si>
    <t>3711</t>
  </si>
  <si>
    <t>3713</t>
  </si>
  <si>
    <t xml:space="preserve">Eyja- og Miklaholtshreppur                        </t>
  </si>
  <si>
    <t>3714</t>
  </si>
  <si>
    <t xml:space="preserve">Snæfellsbær                                       </t>
  </si>
  <si>
    <t>3809</t>
  </si>
  <si>
    <t xml:space="preserve">Saurbæjarhreppur                                  </t>
  </si>
  <si>
    <t>3811</t>
  </si>
  <si>
    <t xml:space="preserve">Dalabyggð                                         </t>
  </si>
  <si>
    <t>4100</t>
  </si>
  <si>
    <t>4200</t>
  </si>
  <si>
    <t xml:space="preserve">Ísafjarðarbær                                     </t>
  </si>
  <si>
    <t>4502</t>
  </si>
  <si>
    <t xml:space="preserve">Reykhólahreppur                                   </t>
  </si>
  <si>
    <t>4604</t>
  </si>
  <si>
    <t xml:space="preserve">Tálknafjarðarhreppur                              </t>
  </si>
  <si>
    <t>4607</t>
  </si>
  <si>
    <t xml:space="preserve">Vesturbyggð                                       </t>
  </si>
  <si>
    <t>4803</t>
  </si>
  <si>
    <t xml:space="preserve">Súðavíkurhreppur                                  </t>
  </si>
  <si>
    <t>4901</t>
  </si>
  <si>
    <t xml:space="preserve">Árneshreppur                                      </t>
  </si>
  <si>
    <t>4902</t>
  </si>
  <si>
    <t xml:space="preserve">Kaldrananeshreppur                                </t>
  </si>
  <si>
    <t>4908</t>
  </si>
  <si>
    <t xml:space="preserve">Bæjarhreppur                                      </t>
  </si>
  <si>
    <t>4909</t>
  </si>
  <si>
    <t xml:space="preserve">Broddaneshreppur                                  </t>
  </si>
  <si>
    <t>4910</t>
  </si>
  <si>
    <t>Hólmavíkurhreppur</t>
  </si>
  <si>
    <t>5000</t>
  </si>
  <si>
    <t>5200</t>
  </si>
  <si>
    <t xml:space="preserve">Sveitarfélagið Skagafjörður                       </t>
  </si>
  <si>
    <t>5508</t>
  </si>
  <si>
    <t xml:space="preserve">Húnaþing vestra                                   </t>
  </si>
  <si>
    <t>5601</t>
  </si>
  <si>
    <t xml:space="preserve">Áshreppur                                         </t>
  </si>
  <si>
    <t>5602</t>
  </si>
  <si>
    <t xml:space="preserve">Sveinsstaðahreppur                                </t>
  </si>
  <si>
    <t>5603</t>
  </si>
  <si>
    <t xml:space="preserve">Torfalækjarhreppur                                </t>
  </si>
  <si>
    <t>5604</t>
  </si>
  <si>
    <t>5605</t>
  </si>
  <si>
    <t xml:space="preserve">Svínavatnshreppur                                 </t>
  </si>
  <si>
    <t>5606</t>
  </si>
  <si>
    <t xml:space="preserve">Bólstaðarhlíðarhreppur                            </t>
  </si>
  <si>
    <t>5609</t>
  </si>
  <si>
    <t xml:space="preserve">Höfðahreppur                                      </t>
  </si>
  <si>
    <t>5611</t>
  </si>
  <si>
    <t>Skagabyggð</t>
  </si>
  <si>
    <t>5706</t>
  </si>
  <si>
    <t xml:space="preserve">Akrahreppur                                       </t>
  </si>
  <si>
    <t>6000</t>
  </si>
  <si>
    <t>6100</t>
  </si>
  <si>
    <t xml:space="preserve">Húsavíkurbær                                      </t>
  </si>
  <si>
    <t>6200</t>
  </si>
  <si>
    <t xml:space="preserve">Ólafsfjarðarbær                                   </t>
  </si>
  <si>
    <t>6400</t>
  </si>
  <si>
    <t xml:space="preserve">Dalvíkurbyggð                                     </t>
  </si>
  <si>
    <t>6501</t>
  </si>
  <si>
    <t xml:space="preserve">Grímseyjarhreppur                                 </t>
  </si>
  <si>
    <t>6506</t>
  </si>
  <si>
    <t xml:space="preserve">Arnarneshreppur                                   </t>
  </si>
  <si>
    <t>6513</t>
  </si>
  <si>
    <t xml:space="preserve">Eyjafjarðarsveit                                  </t>
  </si>
  <si>
    <t>6514</t>
  </si>
  <si>
    <t xml:space="preserve">Hörgárbyggð                                       </t>
  </si>
  <si>
    <t>6601</t>
  </si>
  <si>
    <t xml:space="preserve">Svalbarðsstrandarhreppur                          </t>
  </si>
  <si>
    <t>6602</t>
  </si>
  <si>
    <t xml:space="preserve">Grýtubakkahreppur                                 </t>
  </si>
  <si>
    <t>6607</t>
  </si>
  <si>
    <t xml:space="preserve">Skútustaðahreppur                                 </t>
  </si>
  <si>
    <t>6609</t>
  </si>
  <si>
    <t xml:space="preserve">Aðaldælahreppur                                   </t>
  </si>
  <si>
    <t>6611</t>
  </si>
  <si>
    <t xml:space="preserve">Tjörneshreppur                                    </t>
  </si>
  <si>
    <t>6612</t>
  </si>
  <si>
    <t>Þingeyjarsveit</t>
  </si>
  <si>
    <t>6701</t>
  </si>
  <si>
    <t xml:space="preserve">Kelduneshreppur                                   </t>
  </si>
  <si>
    <t>6702</t>
  </si>
  <si>
    <t xml:space="preserve">Öxarfjarðarhreppur                                </t>
  </si>
  <si>
    <t>6705</t>
  </si>
  <si>
    <t xml:space="preserve">Raufarhafnarhreppur                               </t>
  </si>
  <si>
    <t>6706</t>
  </si>
  <si>
    <t xml:space="preserve">Svalbarðshreppur                                  </t>
  </si>
  <si>
    <t>6707</t>
  </si>
  <si>
    <t xml:space="preserve">Þórshafnarhreppur                                 </t>
  </si>
  <si>
    <t>7000</t>
  </si>
  <si>
    <t>7300</t>
  </si>
  <si>
    <t xml:space="preserve">Fjarðabyggð                                       </t>
  </si>
  <si>
    <t>7501</t>
  </si>
  <si>
    <t xml:space="preserve">Skeggjastaðahreppur                               </t>
  </si>
  <si>
    <t>7502</t>
  </si>
  <si>
    <t xml:space="preserve">Vopnafjarðarhreppur                               </t>
  </si>
  <si>
    <t>7505</t>
  </si>
  <si>
    <t xml:space="preserve">Fljótsdalshreppur                                 </t>
  </si>
  <si>
    <t>7509</t>
  </si>
  <si>
    <t xml:space="preserve">Borgarfjarðarhreppur                              </t>
  </si>
  <si>
    <t>7605</t>
  </si>
  <si>
    <t xml:space="preserve">Mjóafjarðarhreppur                                </t>
  </si>
  <si>
    <t>7610</t>
  </si>
  <si>
    <t xml:space="preserve">Fáskrúðsfjarðarhreppur                            </t>
  </si>
  <si>
    <t>7613</t>
  </si>
  <si>
    <t xml:space="preserve">Breiðdalshreppur                                  </t>
  </si>
  <si>
    <t>7617</t>
  </si>
  <si>
    <t xml:space="preserve">Djúpavogshreppur                                  </t>
  </si>
  <si>
    <t>7708</t>
  </si>
  <si>
    <t xml:space="preserve">Sveitarfélagið Hornafjörður                       </t>
  </si>
  <si>
    <t>8000</t>
  </si>
  <si>
    <t>8200</t>
  </si>
  <si>
    <t xml:space="preserve">Sveitarfélagið Árborg                             </t>
  </si>
  <si>
    <t>8508</t>
  </si>
  <si>
    <t xml:space="preserve">Mýrdalshreppur                                    </t>
  </si>
  <si>
    <t>8509</t>
  </si>
  <si>
    <t xml:space="preserve">Skaftárhreppur                                    </t>
  </si>
  <si>
    <t>8610</t>
  </si>
  <si>
    <t xml:space="preserve">Ásahreppur                                        </t>
  </si>
  <si>
    <t>8613</t>
  </si>
  <si>
    <t xml:space="preserve">Rangárþing eystra                        </t>
  </si>
  <si>
    <t>8614</t>
  </si>
  <si>
    <t>Rangárþing ytra</t>
  </si>
  <si>
    <t>8701</t>
  </si>
  <si>
    <t xml:space="preserve">Gaulverjabæjarhreppur                             </t>
  </si>
  <si>
    <t>8706</t>
  </si>
  <si>
    <t xml:space="preserve">Hraungerðishreppur                                </t>
  </si>
  <si>
    <t>8707</t>
  </si>
  <si>
    <t xml:space="preserve">Villingaholtshreppur                              </t>
  </si>
  <si>
    <t>8710</t>
  </si>
  <si>
    <t xml:space="preserve">Hrunamannahreppur                                 </t>
  </si>
  <si>
    <t>8716</t>
  </si>
  <si>
    <t>8717</t>
  </si>
  <si>
    <t xml:space="preserve">Sveitarfélagið Ölfus                              </t>
  </si>
  <si>
    <t>8719</t>
  </si>
  <si>
    <t xml:space="preserve">Grímsnes- og Grafningshreppur                     </t>
  </si>
  <si>
    <t>8720</t>
  </si>
  <si>
    <t>Skeiða- og Gnúpverjahreppur</t>
  </si>
  <si>
    <t>8721</t>
  </si>
  <si>
    <t>Bláskógabyggð</t>
  </si>
  <si>
    <t>Samtals</t>
  </si>
  <si>
    <t>Sveitarfélag</t>
  </si>
  <si>
    <t>Landshlutar:</t>
  </si>
  <si>
    <t>Reykjavík</t>
  </si>
  <si>
    <t>Suðurnes</t>
  </si>
  <si>
    <t>Vesturland</t>
  </si>
  <si>
    <t>Vestfirðir</t>
  </si>
  <si>
    <t>Austurland</t>
  </si>
  <si>
    <t>Suðurland</t>
  </si>
  <si>
    <t>Norðurland vestra</t>
  </si>
  <si>
    <t>Norðurland eystra</t>
  </si>
  <si>
    <t>Sveitarfél. á höfuðborgarsv.</t>
  </si>
  <si>
    <t>Hafnarfjarðarkaupstaður</t>
  </si>
  <si>
    <t>Reykjavíkurborg</t>
  </si>
  <si>
    <t>Kópavogsbær</t>
  </si>
  <si>
    <t xml:space="preserve">Seltjarnarneskaupstaður                                    </t>
  </si>
  <si>
    <t xml:space="preserve">Sandgerðisbær                                       </t>
  </si>
  <si>
    <t xml:space="preserve">Akraneskaupstaður                                           </t>
  </si>
  <si>
    <t xml:space="preserve">Stykkishólmsbær                                     </t>
  </si>
  <si>
    <t xml:space="preserve">Bolungarvíkurkaupstaður                                       </t>
  </si>
  <si>
    <t xml:space="preserve">Akureyrarkaupstaður                                    </t>
  </si>
  <si>
    <t xml:space="preserve">Seyðisfjarðarkaupstaður                          </t>
  </si>
  <si>
    <t xml:space="preserve">Vestmannaeyjabær                                  </t>
  </si>
  <si>
    <t xml:space="preserve">Hveragerðisbær                                        </t>
  </si>
  <si>
    <t>Austubyggð</t>
  </si>
  <si>
    <t xml:space="preserve">Grindavíkurbær                       </t>
  </si>
  <si>
    <t xml:space="preserve">Siglufjarðarkaupstaður                              </t>
  </si>
  <si>
    <t>Rgl. 303/2003</t>
  </si>
  <si>
    <t>Fljótsdalshérað</t>
  </si>
  <si>
    <t>Sveitarfélagið Álftanes</t>
  </si>
  <si>
    <t>Íbúafjöldi 1. des. 2004</t>
  </si>
  <si>
    <t>Sameiningarátak - almennt</t>
  </si>
  <si>
    <t>Framlög alls</t>
  </si>
  <si>
    <t>Bændasamtök Íslands</t>
  </si>
  <si>
    <t>Barnaverndarstofa</t>
  </si>
  <si>
    <t xml:space="preserve">Greiningar- og ráðgjafarstöð </t>
  </si>
  <si>
    <t>*Framlög til Reykjavíkurborgar samkvæmt reglugerð nr. 351/2002 eru á grundvelli samninga um rekstur sérskóla/sérdeilda, kennsluráðgjöf fyrir nýbúa í öðrum sveitarfélögum en Reykjavíkurborg og kennslu langveikra barna með lögheimlili utan Reykjavíkurborgar.</t>
  </si>
  <si>
    <t>Sveitarfélög í sérstökum fjárhags-erfiðleikum</t>
  </si>
  <si>
    <t>Reglur 1021/2004</t>
  </si>
  <si>
    <t>Húsaleigubætur alm.</t>
  </si>
  <si>
    <t>Óhafið 31.12.04</t>
  </si>
  <si>
    <t>Óhafið 31.12.05</t>
  </si>
  <si>
    <t>Stofnframlög til minni sveitarfélaga 10. gr.</t>
  </si>
  <si>
    <t>Fasteigna-skattsjöfnun rgl. 80/2001</t>
  </si>
  <si>
    <t>Sveitarfélagið Garður</t>
  </si>
  <si>
    <t>Sveitarfélagið Vogar</t>
  </si>
  <si>
    <t xml:space="preserve">Blönduósbær                                      </t>
  </si>
  <si>
    <t>Framlög vegna sameininga reglur nr. 295/2003</t>
  </si>
  <si>
    <t>Framlög              v/ greiðslu húsaleigubóta rgl. 122/2003</t>
  </si>
  <si>
    <t>Reglugerð nr. 113/2003</t>
  </si>
  <si>
    <t>Sérstök framlög 7. gr.</t>
  </si>
  <si>
    <t>Jöfnunarframlög 8. gr.</t>
  </si>
  <si>
    <t>Framlög til að greiða úr sérstökum fjárhagsvanda</t>
  </si>
  <si>
    <t>Jöfnunarframlög til reksturs grunnskóla 9. gr., sbr. rgl. 351/2002</t>
  </si>
  <si>
    <r>
      <t>Tekju-         jöfnunarframlög</t>
    </r>
    <r>
      <rPr>
        <b/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12. gr.</t>
    </r>
  </si>
  <si>
    <t>Útgjalda-           jöfnunarframlög 13. gr.</t>
  </si>
  <si>
    <t xml:space="preserve">Almenn jöfnunar-framlög til reksturs grunnskóla </t>
  </si>
  <si>
    <t xml:space="preserve">Framlög vegna sérþarfa fatlaðra nemenda </t>
  </si>
  <si>
    <t>Framlög vegna nýbúafræðslu</t>
  </si>
  <si>
    <t xml:space="preserve">Rekstur skólabúða að Reykjum      </t>
  </si>
  <si>
    <t xml:space="preserve">Önnur framlög vegna yfirfærslu grunn-          skóla 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</si>
</sst>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 _k_r_-;\-* #,##0_ _k_r_-;_-* &quot;-&quot;_ _k_r_-;_-@_-"/>
    <numFmt numFmtId="165" formatCode="_-* #,##0.00_ _k_r_-;\-* #,##0.00_ _k_r_-;_-* &quot;-&quot;??_ _k_r_-;_-@_-"/>
    <numFmt numFmtId="166" formatCode="_-* #,##0&quot; kr&quot;_-;\-* #,##0&quot; kr&quot;_-;_-* &quot;-&quot;&quot; kr&quot;_-;_-@_-"/>
    <numFmt numFmtId="167" formatCode="_-* #,##0.00&quot; kr&quot;_-;\-* #,##0.00&quot; kr&quot;_-;_-* &quot;-&quot;??&quot; kr&quot;_-;_-@_-"/>
    <numFmt numFmtId="168" formatCode="[$-40F]d\.\ mmmm\ yyyy"/>
    <numFmt numFmtId="169" formatCode="0000"/>
  </numFmts>
  <fonts count="14">
    <font>
      <sz val="10"/>
      <name val="Arial"/>
      <family val="0"/>
    </font>
    <font>
      <b/>
      <sz val="10"/>
      <name val="Times New Roman"/>
      <family val="1"/>
    </font>
    <font>
      <b/>
      <sz val="10"/>
      <name val="Times"/>
      <family val="1"/>
    </font>
    <font>
      <sz val="10"/>
      <color indexed="8"/>
      <name val="Arial"/>
      <family val="0"/>
    </font>
    <font>
      <sz val="11"/>
      <name val="Optima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Geneva"/>
      <family val="0"/>
    </font>
    <font>
      <sz val="8"/>
      <name val="Arial"/>
      <family val="0"/>
    </font>
    <font>
      <sz val="10"/>
      <color indexed="8"/>
      <name val="Geneva"/>
      <family val="0"/>
    </font>
    <font>
      <b/>
      <i/>
      <sz val="10"/>
      <name val="Helvetica"/>
      <family val="2"/>
    </font>
    <font>
      <sz val="8"/>
      <name val="Helvetica"/>
      <family val="0"/>
    </font>
    <font>
      <b/>
      <i/>
      <sz val="8"/>
      <name val="Helvetica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3" fontId="7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19" applyNumberFormat="1" applyFont="1" applyFill="1">
      <alignment/>
      <protection/>
    </xf>
    <xf numFmtId="0" fontId="0" fillId="0" borderId="0" xfId="0" applyBorder="1" applyAlignment="1">
      <alignment/>
    </xf>
    <xf numFmtId="1" fontId="3" fillId="0" borderId="0" xfId="20" applyNumberFormat="1" applyFont="1" applyFill="1" applyBorder="1" applyAlignment="1">
      <alignment horizontal="center" wrapText="1"/>
      <protection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1" xfId="19" applyNumberFormat="1" applyFont="1" applyFill="1" applyBorder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 wrapText="1"/>
    </xf>
    <xf numFmtId="3" fontId="0" fillId="0" borderId="3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7" fillId="0" borderId="0" xfId="21" applyNumberFormat="1" applyFont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1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" fontId="3" fillId="0" borderId="1" xfId="20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1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0" fillId="0" borderId="4" xfId="0" applyFill="1" applyBorder="1" applyAlignment="1">
      <alignment/>
    </xf>
    <xf numFmtId="3" fontId="0" fillId="0" borderId="0" xfId="0" applyNumberFormat="1" applyFill="1" applyAlignment="1">
      <alignment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Normal_Till.  I að úthl. stofnframl. árið 2002 fleiri en 2000 íb.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74"/>
  <sheetViews>
    <sheetView tabSelected="1" workbookViewId="0" topLeftCell="A1">
      <pane ySplit="2205" topLeftCell="BM1" activePane="bottomLeft" state="split"/>
      <selection pane="topLeft" activeCell="E2" sqref="E2:P2"/>
      <selection pane="bottomLeft" activeCell="A1" sqref="A1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26.140625" style="0" customWidth="1"/>
    <col min="4" max="4" width="8.7109375" style="0" customWidth="1"/>
    <col min="5" max="5" width="12.140625" style="0" customWidth="1"/>
    <col min="6" max="6" width="12.7109375" style="0" customWidth="1"/>
    <col min="7" max="7" width="11.00390625" style="0" customWidth="1"/>
    <col min="8" max="8" width="12.7109375" style="0" bestFit="1" customWidth="1"/>
    <col min="9" max="9" width="13.28125" style="0" bestFit="1" customWidth="1"/>
    <col min="10" max="10" width="13.7109375" style="0" customWidth="1"/>
    <col min="11" max="11" width="14.8515625" style="36" bestFit="1" customWidth="1"/>
    <col min="12" max="12" width="16.28125" style="0" customWidth="1"/>
    <col min="13" max="13" width="14.28125" style="0" customWidth="1"/>
    <col min="14" max="16" width="11.7109375" style="0" customWidth="1"/>
    <col min="17" max="17" width="13.421875" style="0" bestFit="1" customWidth="1"/>
    <col min="18" max="18" width="16.28125" style="0" bestFit="1" customWidth="1"/>
    <col min="19" max="19" width="13.8515625" style="5" bestFit="1" customWidth="1"/>
    <col min="20" max="20" width="10.140625" style="2" bestFit="1" customWidth="1"/>
    <col min="21" max="21" width="9.140625" style="2" customWidth="1"/>
    <col min="22" max="22" width="11.140625" style="8" bestFit="1" customWidth="1"/>
    <col min="23" max="23" width="12.7109375" style="2" bestFit="1" customWidth="1"/>
    <col min="24" max="24" width="11.28125" style="7" customWidth="1"/>
    <col min="25" max="25" width="9.140625" style="2" customWidth="1"/>
    <col min="26" max="26" width="11.140625" style="2" bestFit="1" customWidth="1"/>
  </cols>
  <sheetData>
    <row r="1" spans="1:26" s="11" customFormat="1" ht="5.25" customHeight="1" thickBot="1">
      <c r="A1" s="82"/>
      <c r="D1" s="83"/>
      <c r="E1" s="84"/>
      <c r="F1" s="84"/>
      <c r="G1" s="84"/>
      <c r="H1" s="84"/>
      <c r="I1" s="84"/>
      <c r="J1" s="85"/>
      <c r="K1" s="85"/>
      <c r="L1" s="84"/>
      <c r="M1" s="84"/>
      <c r="N1" s="84"/>
      <c r="O1" s="84"/>
      <c r="P1" s="84"/>
      <c r="R1" s="86"/>
      <c r="S1" s="87"/>
      <c r="T1" s="8"/>
      <c r="U1" s="8"/>
      <c r="V1" s="8"/>
      <c r="W1" s="8"/>
      <c r="X1" s="47"/>
      <c r="Y1" s="8"/>
      <c r="Z1" s="8"/>
    </row>
    <row r="2" spans="1:26" s="11" customFormat="1" ht="20.25" customHeight="1" thickBot="1">
      <c r="A2" s="18"/>
      <c r="B2" s="19"/>
      <c r="C2" s="19"/>
      <c r="D2" s="29"/>
      <c r="E2" s="88" t="s">
        <v>232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79" t="s">
        <v>210</v>
      </c>
      <c r="R2" s="76" t="s">
        <v>221</v>
      </c>
      <c r="S2" s="20"/>
      <c r="T2" s="8"/>
      <c r="U2" s="8"/>
      <c r="V2" s="8"/>
      <c r="W2" s="8"/>
      <c r="X2" s="47"/>
      <c r="Y2" s="8"/>
      <c r="Z2" s="8"/>
    </row>
    <row r="3" spans="1:26" s="11" customFormat="1" ht="20.25" customHeight="1" thickBot="1">
      <c r="A3" s="18"/>
      <c r="B3" s="19"/>
      <c r="C3" s="19"/>
      <c r="D3" s="81"/>
      <c r="E3" s="70" t="s">
        <v>233</v>
      </c>
      <c r="F3" s="70"/>
      <c r="G3" s="70"/>
      <c r="H3" s="70"/>
      <c r="I3" s="70"/>
      <c r="J3" s="71" t="s">
        <v>234</v>
      </c>
      <c r="K3" s="72"/>
      <c r="L3" s="73" t="s">
        <v>236</v>
      </c>
      <c r="M3" s="74"/>
      <c r="N3" s="74"/>
      <c r="O3" s="74"/>
      <c r="P3" s="74"/>
      <c r="Q3" s="75"/>
      <c r="R3" s="79"/>
      <c r="S3" s="77"/>
      <c r="T3" s="8"/>
      <c r="U3" s="8"/>
      <c r="V3" s="8"/>
      <c r="W3" s="8"/>
      <c r="X3" s="47"/>
      <c r="Y3" s="8"/>
      <c r="Z3" s="8"/>
    </row>
    <row r="4" spans="1:24" s="8" customFormat="1" ht="66" customHeight="1" thickBot="1">
      <c r="A4" s="21" t="s">
        <v>0</v>
      </c>
      <c r="B4" s="22" t="s">
        <v>1</v>
      </c>
      <c r="C4" s="22" t="s">
        <v>184</v>
      </c>
      <c r="D4" s="80" t="s">
        <v>213</v>
      </c>
      <c r="E4" s="67" t="s">
        <v>230</v>
      </c>
      <c r="F4" s="68" t="s">
        <v>235</v>
      </c>
      <c r="G4" s="68" t="s">
        <v>225</v>
      </c>
      <c r="H4" s="68" t="s">
        <v>226</v>
      </c>
      <c r="I4" s="68" t="s">
        <v>231</v>
      </c>
      <c r="J4" s="67" t="s">
        <v>237</v>
      </c>
      <c r="K4" s="21" t="s">
        <v>238</v>
      </c>
      <c r="L4" s="69" t="s">
        <v>239</v>
      </c>
      <c r="M4" s="21" t="s">
        <v>240</v>
      </c>
      <c r="N4" s="21" t="s">
        <v>241</v>
      </c>
      <c r="O4" s="21" t="s">
        <v>242</v>
      </c>
      <c r="P4" s="21" t="s">
        <v>243</v>
      </c>
      <c r="Q4" s="78" t="s">
        <v>2</v>
      </c>
      <c r="R4" s="78" t="s">
        <v>220</v>
      </c>
      <c r="S4" s="23" t="s">
        <v>183</v>
      </c>
      <c r="U4" s="64"/>
      <c r="X4" s="47"/>
    </row>
    <row r="5" spans="2:17" ht="9" customHeight="1">
      <c r="B5" s="2"/>
      <c r="D5" s="30"/>
      <c r="E5" s="2"/>
      <c r="Q5" s="5"/>
    </row>
    <row r="6" spans="1:27" ht="12.75">
      <c r="A6" s="10">
        <v>1</v>
      </c>
      <c r="B6" s="3" t="s">
        <v>3</v>
      </c>
      <c r="C6" s="1" t="s">
        <v>196</v>
      </c>
      <c r="D6" s="31">
        <v>113667</v>
      </c>
      <c r="E6" s="7"/>
      <c r="F6" s="42"/>
      <c r="G6" s="5"/>
      <c r="H6" s="42">
        <v>0</v>
      </c>
      <c r="I6" s="5">
        <v>359799859.90999997</v>
      </c>
      <c r="J6" s="5">
        <v>0</v>
      </c>
      <c r="K6" s="31">
        <v>7238039.34652412</v>
      </c>
      <c r="L6" s="5">
        <v>0</v>
      </c>
      <c r="M6" s="5">
        <v>474265094</v>
      </c>
      <c r="N6" s="5">
        <v>6112351</v>
      </c>
      <c r="O6" s="5"/>
      <c r="P6" s="5">
        <v>6712583</v>
      </c>
      <c r="Q6" s="27">
        <v>77954000</v>
      </c>
      <c r="R6" s="42"/>
      <c r="S6" s="5">
        <f aca="true" t="shared" si="0" ref="S6:S37">SUM(E6:R6)</f>
        <v>932081927.2565241</v>
      </c>
      <c r="V6" s="7"/>
      <c r="W6" s="53"/>
      <c r="X6" s="2"/>
      <c r="Z6" s="7"/>
      <c r="AA6" s="5"/>
    </row>
    <row r="7" spans="1:27" ht="12.75">
      <c r="A7" s="10">
        <v>2</v>
      </c>
      <c r="B7" s="3" t="s">
        <v>4</v>
      </c>
      <c r="C7" s="1" t="s">
        <v>197</v>
      </c>
      <c r="D7" s="31">
        <v>25782</v>
      </c>
      <c r="E7" s="7"/>
      <c r="F7" s="42"/>
      <c r="G7" s="5"/>
      <c r="H7" s="42">
        <v>0</v>
      </c>
      <c r="I7" s="5">
        <v>39784777.83</v>
      </c>
      <c r="J7" s="5">
        <v>0</v>
      </c>
      <c r="K7" s="31">
        <v>0</v>
      </c>
      <c r="L7" s="5">
        <v>20275510</v>
      </c>
      <c r="M7" s="5">
        <v>51945788</v>
      </c>
      <c r="N7" s="5">
        <v>8556000</v>
      </c>
      <c r="O7" s="5"/>
      <c r="P7" s="5"/>
      <c r="Q7" s="26">
        <v>25694000</v>
      </c>
      <c r="R7" s="42"/>
      <c r="S7" s="5">
        <f t="shared" si="0"/>
        <v>146256075.82999998</v>
      </c>
      <c r="V7" s="7"/>
      <c r="W7" s="53"/>
      <c r="X7" s="2"/>
      <c r="Z7" s="7"/>
      <c r="AA7" s="5"/>
    </row>
    <row r="8" spans="1:27" ht="12.75">
      <c r="A8" s="10">
        <v>2</v>
      </c>
      <c r="B8" s="3" t="s">
        <v>5</v>
      </c>
      <c r="C8" s="1" t="s">
        <v>198</v>
      </c>
      <c r="D8" s="31">
        <v>4546</v>
      </c>
      <c r="E8" s="7"/>
      <c r="F8" s="42"/>
      <c r="G8" s="5"/>
      <c r="H8" s="42">
        <v>0</v>
      </c>
      <c r="I8" s="5">
        <v>3902904.495</v>
      </c>
      <c r="J8" s="7">
        <v>0</v>
      </c>
      <c r="K8" s="31">
        <v>27014890.343945615</v>
      </c>
      <c r="L8" s="5">
        <v>32080033</v>
      </c>
      <c r="M8" s="5">
        <v>17800000</v>
      </c>
      <c r="N8" s="5">
        <v>837000</v>
      </c>
      <c r="O8" s="5"/>
      <c r="P8" s="5"/>
      <c r="Q8" s="28"/>
      <c r="R8" s="42"/>
      <c r="S8" s="5">
        <f t="shared" si="0"/>
        <v>81634827.83894561</v>
      </c>
      <c r="V8" s="7"/>
      <c r="W8" s="53"/>
      <c r="X8" s="2"/>
      <c r="Z8" s="7"/>
      <c r="AA8" s="5"/>
    </row>
    <row r="9" spans="1:26" ht="12.75">
      <c r="A9" s="10">
        <v>2</v>
      </c>
      <c r="B9" s="3" t="s">
        <v>6</v>
      </c>
      <c r="C9" s="1" t="s">
        <v>7</v>
      </c>
      <c r="D9" s="31">
        <v>9035</v>
      </c>
      <c r="E9" s="7"/>
      <c r="F9" s="42"/>
      <c r="G9" s="5"/>
      <c r="H9" s="42">
        <v>0</v>
      </c>
      <c r="I9" s="5">
        <v>7468661.365</v>
      </c>
      <c r="J9" s="5">
        <v>0</v>
      </c>
      <c r="K9" s="31">
        <v>13542937.080269776</v>
      </c>
      <c r="L9" s="5">
        <v>6277807</v>
      </c>
      <c r="M9" s="5">
        <v>24050000</v>
      </c>
      <c r="N9" s="5">
        <v>3348000</v>
      </c>
      <c r="O9" s="5"/>
      <c r="P9" s="5"/>
      <c r="Q9" s="28"/>
      <c r="R9" s="42"/>
      <c r="S9" s="5">
        <f t="shared" si="0"/>
        <v>54687405.44526978</v>
      </c>
      <c r="V9" s="7"/>
      <c r="W9" s="53"/>
      <c r="X9" s="2"/>
      <c r="Z9" s="7"/>
    </row>
    <row r="10" spans="1:26" ht="12.75">
      <c r="A10" s="10">
        <v>2</v>
      </c>
      <c r="B10" s="3" t="s">
        <v>8</v>
      </c>
      <c r="C10" s="1" t="s">
        <v>195</v>
      </c>
      <c r="D10" s="31">
        <v>21944</v>
      </c>
      <c r="E10" s="7">
        <v>10240429</v>
      </c>
      <c r="F10" s="42"/>
      <c r="G10" s="5"/>
      <c r="H10" s="42">
        <v>0</v>
      </c>
      <c r="I10" s="5">
        <v>40350092.22</v>
      </c>
      <c r="J10" s="5">
        <v>0</v>
      </c>
      <c r="K10" s="31">
        <v>936623.6664720709</v>
      </c>
      <c r="L10" s="5">
        <v>255662419</v>
      </c>
      <c r="M10" s="5">
        <v>34050000</v>
      </c>
      <c r="N10" s="5">
        <v>10602000</v>
      </c>
      <c r="O10" s="5"/>
      <c r="P10" s="5"/>
      <c r="Q10" s="26">
        <v>68985000</v>
      </c>
      <c r="R10" s="42"/>
      <c r="S10" s="5">
        <f t="shared" si="0"/>
        <v>420826563.88647205</v>
      </c>
      <c r="V10" s="7"/>
      <c r="W10" s="53"/>
      <c r="X10" s="2"/>
      <c r="Z10" s="7"/>
    </row>
    <row r="11" spans="1:26" ht="12.75">
      <c r="A11" s="10">
        <v>2</v>
      </c>
      <c r="B11" s="3" t="s">
        <v>9</v>
      </c>
      <c r="C11" s="1" t="s">
        <v>212</v>
      </c>
      <c r="D11" s="31">
        <v>2023</v>
      </c>
      <c r="E11" s="7"/>
      <c r="F11" s="42"/>
      <c r="G11" s="5">
        <v>5942000</v>
      </c>
      <c r="H11" s="42">
        <v>2369148.1148036346</v>
      </c>
      <c r="I11" s="5">
        <v>1893781.945</v>
      </c>
      <c r="J11" s="5">
        <v>0</v>
      </c>
      <c r="K11" s="31">
        <v>48231215.95064574</v>
      </c>
      <c r="L11" s="5">
        <v>43693583</v>
      </c>
      <c r="M11" s="5">
        <v>9200000</v>
      </c>
      <c r="N11" s="5">
        <v>651000</v>
      </c>
      <c r="O11" s="5"/>
      <c r="P11" s="5"/>
      <c r="Q11" s="28"/>
      <c r="R11" s="42"/>
      <c r="S11" s="5">
        <f t="shared" si="0"/>
        <v>111980729.01044938</v>
      </c>
      <c r="V11" s="7"/>
      <c r="W11" s="53"/>
      <c r="X11" s="2"/>
      <c r="Z11" s="7"/>
    </row>
    <row r="12" spans="1:26" ht="12.75">
      <c r="A12" s="10">
        <v>2</v>
      </c>
      <c r="B12" s="3" t="s">
        <v>10</v>
      </c>
      <c r="C12" s="1" t="s">
        <v>11</v>
      </c>
      <c r="D12" s="31">
        <v>6781</v>
      </c>
      <c r="E12" s="7"/>
      <c r="F12" s="42"/>
      <c r="G12" s="5"/>
      <c r="H12" s="42">
        <v>11515142.989153272</v>
      </c>
      <c r="I12" s="5">
        <v>8440477.575</v>
      </c>
      <c r="J12" s="5">
        <v>0</v>
      </c>
      <c r="K12" s="31">
        <v>79373474.95183803</v>
      </c>
      <c r="L12" s="5">
        <v>105450262</v>
      </c>
      <c r="M12" s="5">
        <v>24050000</v>
      </c>
      <c r="N12" s="5">
        <v>1767000</v>
      </c>
      <c r="O12" s="5"/>
      <c r="P12" s="5"/>
      <c r="Q12" s="26"/>
      <c r="R12" s="42"/>
      <c r="S12" s="5">
        <f t="shared" si="0"/>
        <v>230596357.5159913</v>
      </c>
      <c r="V12" s="7"/>
      <c r="W12" s="53"/>
      <c r="X12" s="2"/>
      <c r="Z12" s="7"/>
    </row>
    <row r="13" spans="1:26" ht="12.75">
      <c r="A13" s="10">
        <v>2</v>
      </c>
      <c r="B13" s="3" t="s">
        <v>12</v>
      </c>
      <c r="C13" s="1" t="s">
        <v>13</v>
      </c>
      <c r="D13" s="31">
        <v>149</v>
      </c>
      <c r="E13" s="7"/>
      <c r="F13" s="42"/>
      <c r="G13" s="5"/>
      <c r="H13" s="42">
        <v>3476883.5848647943</v>
      </c>
      <c r="I13" s="5">
        <v>12206.25</v>
      </c>
      <c r="J13" s="5">
        <v>0</v>
      </c>
      <c r="K13" s="31">
        <v>4111640.8931246535</v>
      </c>
      <c r="L13" s="5">
        <v>9510295</v>
      </c>
      <c r="M13" s="5">
        <v>0</v>
      </c>
      <c r="N13">
        <v>0</v>
      </c>
      <c r="Q13" s="28"/>
      <c r="R13" s="42"/>
      <c r="S13" s="5">
        <f t="shared" si="0"/>
        <v>17111025.72798945</v>
      </c>
      <c r="V13" s="7"/>
      <c r="W13" s="53"/>
      <c r="X13" s="2"/>
      <c r="Z13" s="7"/>
    </row>
    <row r="14" spans="1:26" ht="12.75">
      <c r="A14" s="10">
        <v>3</v>
      </c>
      <c r="B14" s="3" t="s">
        <v>14</v>
      </c>
      <c r="C14" s="1" t="s">
        <v>15</v>
      </c>
      <c r="D14" s="31">
        <v>10945</v>
      </c>
      <c r="E14" s="7"/>
      <c r="F14" s="42"/>
      <c r="G14" s="5"/>
      <c r="H14" s="42">
        <v>131623524.63173874</v>
      </c>
      <c r="I14" s="5">
        <v>30888873.615000002</v>
      </c>
      <c r="J14" s="5">
        <v>110924346.8624933</v>
      </c>
      <c r="K14" s="31">
        <v>58574574.37777467</v>
      </c>
      <c r="L14" s="5">
        <v>149617947</v>
      </c>
      <c r="M14" s="5">
        <v>26900000</v>
      </c>
      <c r="N14" s="5">
        <v>5487000</v>
      </c>
      <c r="O14" s="5"/>
      <c r="P14" s="5"/>
      <c r="Q14" s="28"/>
      <c r="R14" s="42"/>
      <c r="S14" s="5">
        <f t="shared" si="0"/>
        <v>514016266.4870067</v>
      </c>
      <c r="V14" s="7"/>
      <c r="W14" s="53"/>
      <c r="X14" s="2"/>
      <c r="Z14" s="7"/>
    </row>
    <row r="15" spans="1:26" ht="12.75">
      <c r="A15" s="10">
        <v>3</v>
      </c>
      <c r="B15" s="3" t="s">
        <v>16</v>
      </c>
      <c r="C15" s="1" t="s">
        <v>208</v>
      </c>
      <c r="D15" s="31">
        <v>2481</v>
      </c>
      <c r="E15" s="7"/>
      <c r="F15" s="42"/>
      <c r="G15" s="5"/>
      <c r="H15" s="42">
        <v>33881627.78555274</v>
      </c>
      <c r="I15" s="5">
        <v>3988947.72</v>
      </c>
      <c r="J15" s="5">
        <v>0</v>
      </c>
      <c r="K15" s="31">
        <v>63807049.02112963</v>
      </c>
      <c r="L15" s="5">
        <v>54993718</v>
      </c>
      <c r="M15" s="5">
        <v>10450000</v>
      </c>
      <c r="N15" s="5">
        <v>1953000</v>
      </c>
      <c r="O15" s="5"/>
      <c r="P15" s="5"/>
      <c r="Q15" s="26"/>
      <c r="R15" s="42"/>
      <c r="S15" s="5">
        <f t="shared" si="0"/>
        <v>169074342.52668238</v>
      </c>
      <c r="V15" s="7"/>
      <c r="W15" s="53"/>
      <c r="X15" s="2"/>
      <c r="Z15" s="7"/>
    </row>
    <row r="16" spans="1:26" ht="12.75">
      <c r="A16" s="10">
        <v>3</v>
      </c>
      <c r="B16" s="3" t="s">
        <v>17</v>
      </c>
      <c r="C16" s="1" t="s">
        <v>199</v>
      </c>
      <c r="D16" s="31">
        <v>1400</v>
      </c>
      <c r="E16" s="7">
        <v>10286609</v>
      </c>
      <c r="F16" s="42"/>
      <c r="G16" s="5"/>
      <c r="H16" s="42">
        <v>27005977.485723887</v>
      </c>
      <c r="I16" s="5">
        <v>2105373.02</v>
      </c>
      <c r="J16" s="5">
        <v>0</v>
      </c>
      <c r="K16" s="31">
        <v>2139071.5516270366</v>
      </c>
      <c r="L16" s="5">
        <v>51514397</v>
      </c>
      <c r="M16" s="5">
        <v>8000000</v>
      </c>
      <c r="N16" s="5">
        <v>2046000</v>
      </c>
      <c r="O16" s="5"/>
      <c r="P16" s="5"/>
      <c r="Q16" s="28"/>
      <c r="R16" s="42"/>
      <c r="S16" s="5">
        <f t="shared" si="0"/>
        <v>103097428.05735093</v>
      </c>
      <c r="V16" s="7"/>
      <c r="W16" s="53"/>
      <c r="X16" s="2"/>
      <c r="Z16" s="7"/>
    </row>
    <row r="17" spans="1:26" ht="12.75">
      <c r="A17" s="10">
        <v>3</v>
      </c>
      <c r="B17" s="3" t="s">
        <v>18</v>
      </c>
      <c r="C17" s="1" t="s">
        <v>227</v>
      </c>
      <c r="D17" s="31">
        <v>1324</v>
      </c>
      <c r="E17" s="7"/>
      <c r="F17" s="42"/>
      <c r="G17" s="5"/>
      <c r="H17" s="42">
        <v>16116927.438836092</v>
      </c>
      <c r="I17" s="5">
        <v>1537701.06</v>
      </c>
      <c r="J17" s="5">
        <v>32506317.214419574</v>
      </c>
      <c r="K17" s="31">
        <v>36005755.03026145</v>
      </c>
      <c r="L17" s="5">
        <v>38322327</v>
      </c>
      <c r="M17" s="5">
        <v>8950000</v>
      </c>
      <c r="N17" s="5">
        <v>651000</v>
      </c>
      <c r="O17" s="5"/>
      <c r="P17" s="5"/>
      <c r="Q17" s="28"/>
      <c r="R17" s="42"/>
      <c r="S17" s="5">
        <f t="shared" si="0"/>
        <v>134090027.74351712</v>
      </c>
      <c r="V17" s="7"/>
      <c r="W17" s="53"/>
      <c r="X17" s="2"/>
      <c r="Z17" s="7"/>
    </row>
    <row r="18" spans="1:26" ht="12.75">
      <c r="A18" s="10">
        <v>3</v>
      </c>
      <c r="B18" s="3" t="s">
        <v>19</v>
      </c>
      <c r="C18" s="1" t="s">
        <v>228</v>
      </c>
      <c r="D18" s="31">
        <v>940</v>
      </c>
      <c r="E18" s="7"/>
      <c r="F18" s="42"/>
      <c r="G18" s="5"/>
      <c r="H18" s="42">
        <v>11419226.951356566</v>
      </c>
      <c r="I18" s="5">
        <v>206630.655</v>
      </c>
      <c r="J18" s="5">
        <v>25061444.84824814</v>
      </c>
      <c r="K18" s="31">
        <v>26830599.53741217</v>
      </c>
      <c r="L18" s="5">
        <v>48177413</v>
      </c>
      <c r="M18" s="5">
        <v>0</v>
      </c>
      <c r="N18" s="5">
        <v>465000</v>
      </c>
      <c r="O18" s="5"/>
      <c r="P18" s="5"/>
      <c r="Q18" s="28"/>
      <c r="R18" s="42"/>
      <c r="S18" s="5">
        <f t="shared" si="0"/>
        <v>112160314.99201687</v>
      </c>
      <c r="V18" s="7"/>
      <c r="W18" s="53"/>
      <c r="X18" s="2"/>
      <c r="Z18" s="7"/>
    </row>
    <row r="19" spans="1:26" ht="12.75">
      <c r="A19" s="10">
        <v>4</v>
      </c>
      <c r="B19" s="3" t="s">
        <v>20</v>
      </c>
      <c r="C19" s="1" t="s">
        <v>200</v>
      </c>
      <c r="D19" s="31">
        <v>5662</v>
      </c>
      <c r="E19" s="7"/>
      <c r="F19" s="42"/>
      <c r="G19" s="5"/>
      <c r="H19" s="42">
        <v>46592844.751767136</v>
      </c>
      <c r="I19" s="5">
        <v>10522906.290000001</v>
      </c>
      <c r="J19" s="5">
        <v>0</v>
      </c>
      <c r="K19" s="31">
        <v>87109358.73106597</v>
      </c>
      <c r="L19" s="5">
        <v>64298731</v>
      </c>
      <c r="M19" s="5">
        <v>14350000</v>
      </c>
      <c r="N19" s="5">
        <v>837000</v>
      </c>
      <c r="O19" s="5"/>
      <c r="P19" s="5"/>
      <c r="Q19" s="28"/>
      <c r="R19" s="42"/>
      <c r="S19" s="5">
        <f t="shared" si="0"/>
        <v>223710840.7728331</v>
      </c>
      <c r="V19" s="7"/>
      <c r="W19" s="53"/>
      <c r="X19" s="2"/>
      <c r="Z19" s="7"/>
    </row>
    <row r="20" spans="1:26" ht="12.75">
      <c r="A20" s="10">
        <v>4</v>
      </c>
      <c r="B20" s="3" t="s">
        <v>21</v>
      </c>
      <c r="C20" s="1" t="s">
        <v>22</v>
      </c>
      <c r="D20" s="31">
        <v>145</v>
      </c>
      <c r="E20" s="7">
        <v>2940405</v>
      </c>
      <c r="F20" s="42"/>
      <c r="G20" s="5">
        <v>474000</v>
      </c>
      <c r="H20" s="42">
        <v>5042909.6998486435</v>
      </c>
      <c r="I20" s="5">
        <v>0</v>
      </c>
      <c r="J20" s="5">
        <v>0</v>
      </c>
      <c r="K20" s="31">
        <v>0</v>
      </c>
      <c r="L20" s="5">
        <v>8506835</v>
      </c>
      <c r="M20" s="5">
        <v>900000</v>
      </c>
      <c r="N20">
        <v>0</v>
      </c>
      <c r="Q20" s="28"/>
      <c r="R20" s="42"/>
      <c r="S20" s="5">
        <f t="shared" si="0"/>
        <v>17864149.699848644</v>
      </c>
      <c r="V20" s="7"/>
      <c r="W20" s="53"/>
      <c r="X20" s="2"/>
      <c r="Z20" s="7"/>
    </row>
    <row r="21" spans="1:26" ht="12.75">
      <c r="A21" s="10">
        <v>4</v>
      </c>
      <c r="B21" s="3" t="s">
        <v>23</v>
      </c>
      <c r="C21" s="1" t="s">
        <v>24</v>
      </c>
      <c r="D21" s="31">
        <v>167</v>
      </c>
      <c r="E21" s="7"/>
      <c r="F21" s="42"/>
      <c r="G21" s="5"/>
      <c r="H21" s="42">
        <v>2486106.7249324503</v>
      </c>
      <c r="I21" s="5">
        <v>21041.25</v>
      </c>
      <c r="J21" s="5">
        <v>0</v>
      </c>
      <c r="K21" s="31">
        <v>0</v>
      </c>
      <c r="L21" s="5">
        <v>10916607</v>
      </c>
      <c r="M21" s="5">
        <v>1800000</v>
      </c>
      <c r="N21">
        <v>0</v>
      </c>
      <c r="Q21" s="28"/>
      <c r="R21" s="42"/>
      <c r="S21" s="5">
        <f t="shared" si="0"/>
        <v>15223754.97493245</v>
      </c>
      <c r="V21" s="7"/>
      <c r="W21" s="53"/>
      <c r="X21" s="2"/>
      <c r="Z21" s="7"/>
    </row>
    <row r="22" spans="1:26" ht="12.75">
      <c r="A22" s="10">
        <v>4</v>
      </c>
      <c r="B22" s="3" t="s">
        <v>25</v>
      </c>
      <c r="C22" s="1" t="s">
        <v>26</v>
      </c>
      <c r="D22" s="31">
        <v>117</v>
      </c>
      <c r="E22" s="7"/>
      <c r="F22" s="42"/>
      <c r="G22" s="5"/>
      <c r="H22" s="42">
        <v>1235612.8506714182</v>
      </c>
      <c r="I22" s="5">
        <v>0</v>
      </c>
      <c r="J22" s="5">
        <v>0</v>
      </c>
      <c r="K22" s="31">
        <v>9970313.46742078</v>
      </c>
      <c r="L22" s="5">
        <v>4540620</v>
      </c>
      <c r="M22" s="5">
        <v>0</v>
      </c>
      <c r="N22">
        <v>0</v>
      </c>
      <c r="Q22" s="28"/>
      <c r="R22" s="42"/>
      <c r="S22" s="5">
        <f t="shared" si="0"/>
        <v>15746546.318092197</v>
      </c>
      <c r="V22" s="7"/>
      <c r="W22" s="53"/>
      <c r="X22" s="2"/>
      <c r="Z22" s="7"/>
    </row>
    <row r="23" spans="1:26" ht="12.75">
      <c r="A23" s="10">
        <v>4</v>
      </c>
      <c r="B23" s="3" t="s">
        <v>27</v>
      </c>
      <c r="C23" s="1" t="s">
        <v>28</v>
      </c>
      <c r="D23" s="31">
        <v>130</v>
      </c>
      <c r="E23" s="7"/>
      <c r="F23" s="42"/>
      <c r="G23" s="5"/>
      <c r="H23" s="42">
        <v>2824885.0292692557</v>
      </c>
      <c r="I23" s="5">
        <v>197625</v>
      </c>
      <c r="J23" s="5">
        <v>1853896.9338047593</v>
      </c>
      <c r="K23" s="31">
        <v>6595576.768675756</v>
      </c>
      <c r="L23" s="5">
        <v>8099662</v>
      </c>
      <c r="M23" s="5">
        <v>0</v>
      </c>
      <c r="N23">
        <v>0</v>
      </c>
      <c r="Q23" s="28"/>
      <c r="R23" s="42"/>
      <c r="S23" s="5">
        <f t="shared" si="0"/>
        <v>19571645.731749773</v>
      </c>
      <c r="V23" s="7"/>
      <c r="W23" s="53"/>
      <c r="X23" s="2"/>
      <c r="Z23" s="7"/>
    </row>
    <row r="24" spans="1:26" ht="12.75">
      <c r="A24" s="10">
        <v>4</v>
      </c>
      <c r="B24" s="3" t="s">
        <v>29</v>
      </c>
      <c r="C24" s="1" t="s">
        <v>30</v>
      </c>
      <c r="D24" s="31">
        <v>64</v>
      </c>
      <c r="E24" s="7"/>
      <c r="F24" s="42"/>
      <c r="G24" s="5"/>
      <c r="H24" s="42">
        <v>1295613.757501515</v>
      </c>
      <c r="I24" s="5">
        <v>0</v>
      </c>
      <c r="J24" s="5">
        <v>0</v>
      </c>
      <c r="K24" s="31">
        <v>0</v>
      </c>
      <c r="L24" s="5">
        <v>1376392</v>
      </c>
      <c r="M24" s="5">
        <v>0</v>
      </c>
      <c r="N24">
        <v>0</v>
      </c>
      <c r="Q24" s="28"/>
      <c r="R24" s="42"/>
      <c r="S24" s="5">
        <f t="shared" si="0"/>
        <v>2672005.757501515</v>
      </c>
      <c r="V24" s="7"/>
      <c r="W24" s="53"/>
      <c r="X24" s="2"/>
      <c r="Z24" s="7"/>
    </row>
    <row r="25" spans="1:26" ht="12.75">
      <c r="A25" s="10">
        <v>4</v>
      </c>
      <c r="B25" s="3" t="s">
        <v>31</v>
      </c>
      <c r="C25" s="1" t="s">
        <v>32</v>
      </c>
      <c r="D25" s="31">
        <v>670</v>
      </c>
      <c r="E25" s="7">
        <v>1000000</v>
      </c>
      <c r="F25" s="42"/>
      <c r="G25" s="5"/>
      <c r="H25" s="42">
        <v>15518148.442255722</v>
      </c>
      <c r="I25" s="5">
        <v>2394035.07</v>
      </c>
      <c r="J25" s="5">
        <v>9511441.938098403</v>
      </c>
      <c r="K25" s="31">
        <v>46670454.107654385</v>
      </c>
      <c r="L25" s="5">
        <v>41809065</v>
      </c>
      <c r="M25" s="5">
        <v>900000</v>
      </c>
      <c r="N25">
        <v>0</v>
      </c>
      <c r="Q25" s="28"/>
      <c r="R25" s="42"/>
      <c r="S25" s="5">
        <f t="shared" si="0"/>
        <v>117803144.5580085</v>
      </c>
      <c r="V25" s="7"/>
      <c r="W25" s="53"/>
      <c r="X25" s="2"/>
      <c r="Z25" s="7"/>
    </row>
    <row r="26" spans="1:26" ht="12.75">
      <c r="A26" s="10">
        <v>4</v>
      </c>
      <c r="B26" s="3" t="s">
        <v>33</v>
      </c>
      <c r="C26" s="1" t="s">
        <v>34</v>
      </c>
      <c r="D26" s="31">
        <v>84</v>
      </c>
      <c r="E26" s="7"/>
      <c r="F26" s="42"/>
      <c r="G26" s="5"/>
      <c r="H26" s="42">
        <v>1287333.628123566</v>
      </c>
      <c r="I26" s="5">
        <v>80924.88</v>
      </c>
      <c r="J26" s="5">
        <v>2507542.0407227473</v>
      </c>
      <c r="K26" s="31">
        <v>11707149.002420975</v>
      </c>
      <c r="L26" s="5">
        <v>7821451</v>
      </c>
      <c r="M26" s="5">
        <v>0</v>
      </c>
      <c r="N26">
        <v>0</v>
      </c>
      <c r="Q26" s="28"/>
      <c r="R26" s="42"/>
      <c r="S26" s="5">
        <f t="shared" si="0"/>
        <v>23404400.55126729</v>
      </c>
      <c r="V26" s="7"/>
      <c r="W26" s="53"/>
      <c r="X26" s="2"/>
      <c r="Z26" s="7"/>
    </row>
    <row r="27" spans="1:26" ht="12.75">
      <c r="A27" s="10">
        <v>4</v>
      </c>
      <c r="B27" s="3" t="s">
        <v>35</v>
      </c>
      <c r="C27" s="1" t="s">
        <v>36</v>
      </c>
      <c r="D27" s="31">
        <v>2591</v>
      </c>
      <c r="E27" s="7">
        <v>7518507</v>
      </c>
      <c r="F27" s="42"/>
      <c r="G27" s="5"/>
      <c r="H27" s="42">
        <v>42343810.25486814</v>
      </c>
      <c r="I27" s="5">
        <v>11127881.82</v>
      </c>
      <c r="J27" s="5">
        <v>23140789.14430645</v>
      </c>
      <c r="K27" s="31">
        <v>107585953.30785242</v>
      </c>
      <c r="L27" s="5">
        <v>60353959</v>
      </c>
      <c r="M27" s="5">
        <v>8950000</v>
      </c>
      <c r="N27" s="5">
        <v>558000</v>
      </c>
      <c r="O27" s="5"/>
      <c r="P27" s="5"/>
      <c r="Q27" s="26"/>
      <c r="R27" s="42"/>
      <c r="S27" s="5">
        <f t="shared" si="0"/>
        <v>261578900.527027</v>
      </c>
      <c r="V27" s="7"/>
      <c r="W27" s="53"/>
      <c r="X27" s="2"/>
      <c r="Z27" s="7"/>
    </row>
    <row r="28" spans="1:26" ht="12.75">
      <c r="A28" s="10">
        <v>4</v>
      </c>
      <c r="B28" s="3" t="s">
        <v>37</v>
      </c>
      <c r="C28" s="1" t="s">
        <v>38</v>
      </c>
      <c r="D28" s="31">
        <v>100</v>
      </c>
      <c r="E28" s="7"/>
      <c r="F28" s="42"/>
      <c r="G28" s="5"/>
      <c r="H28" s="42">
        <v>1504189.6632119406</v>
      </c>
      <c r="I28" s="5">
        <v>25149</v>
      </c>
      <c r="J28" s="5">
        <v>4014775.2160816165</v>
      </c>
      <c r="K28" s="31">
        <v>9268992.113623673</v>
      </c>
      <c r="L28" s="5">
        <v>8579789</v>
      </c>
      <c r="M28" s="5">
        <v>1750000</v>
      </c>
      <c r="N28">
        <v>0</v>
      </c>
      <c r="Q28" s="28"/>
      <c r="R28" s="42"/>
      <c r="S28" s="5">
        <f t="shared" si="0"/>
        <v>25142894.992917232</v>
      </c>
      <c r="V28" s="7"/>
      <c r="W28" s="53"/>
      <c r="X28" s="2"/>
      <c r="Z28" s="7"/>
    </row>
    <row r="29" spans="1:26" ht="12.75">
      <c r="A29" s="10">
        <v>4</v>
      </c>
      <c r="B29" s="3" t="s">
        <v>39</v>
      </c>
      <c r="C29" s="1" t="s">
        <v>40</v>
      </c>
      <c r="D29" s="31">
        <v>940</v>
      </c>
      <c r="E29" s="7"/>
      <c r="F29" s="42"/>
      <c r="G29" s="5"/>
      <c r="H29" s="42">
        <v>14075606.455581544</v>
      </c>
      <c r="I29" s="5">
        <v>2100325.95</v>
      </c>
      <c r="J29" s="5">
        <v>25468228.348435998</v>
      </c>
      <c r="K29" s="31">
        <v>29041894.599620573</v>
      </c>
      <c r="L29" s="5">
        <v>44659929</v>
      </c>
      <c r="M29" s="5">
        <v>3600000</v>
      </c>
      <c r="N29" s="5">
        <v>930000</v>
      </c>
      <c r="O29" s="5"/>
      <c r="P29" s="5"/>
      <c r="Q29" s="28"/>
      <c r="R29" s="42"/>
      <c r="S29" s="5">
        <f t="shared" si="0"/>
        <v>119875984.35363811</v>
      </c>
      <c r="V29" s="7"/>
      <c r="W29" s="53"/>
      <c r="X29" s="2"/>
      <c r="Z29" s="7"/>
    </row>
    <row r="30" spans="1:26" ht="12.75">
      <c r="A30" s="10">
        <v>4</v>
      </c>
      <c r="B30" s="3" t="s">
        <v>41</v>
      </c>
      <c r="C30" s="1" t="s">
        <v>42</v>
      </c>
      <c r="D30" s="31">
        <v>47</v>
      </c>
      <c r="E30" s="7"/>
      <c r="F30" s="42"/>
      <c r="G30" s="5"/>
      <c r="H30" s="42">
        <v>900844.262667917</v>
      </c>
      <c r="I30" s="5">
        <v>36037.5</v>
      </c>
      <c r="J30" s="5">
        <v>639397.0946839193</v>
      </c>
      <c r="K30" s="31">
        <v>1694690.59726741</v>
      </c>
      <c r="L30" s="5">
        <v>-31296</v>
      </c>
      <c r="M30" s="5">
        <v>1750000</v>
      </c>
      <c r="N30">
        <v>0</v>
      </c>
      <c r="Q30" s="28"/>
      <c r="R30" s="42"/>
      <c r="S30" s="5">
        <f t="shared" si="0"/>
        <v>4989673.454619247</v>
      </c>
      <c r="V30" s="7"/>
      <c r="W30" s="53"/>
      <c r="X30" s="2"/>
      <c r="Z30" s="7"/>
    </row>
    <row r="31" spans="1:26" ht="12.75">
      <c r="A31" s="10">
        <v>4</v>
      </c>
      <c r="B31" s="3" t="s">
        <v>43</v>
      </c>
      <c r="C31" s="1" t="s">
        <v>201</v>
      </c>
      <c r="D31" s="31">
        <v>1140</v>
      </c>
      <c r="E31" s="7">
        <v>6047110</v>
      </c>
      <c r="F31" s="42"/>
      <c r="G31" s="5"/>
      <c r="H31" s="42">
        <v>23555388.041513674</v>
      </c>
      <c r="I31" s="5">
        <v>2312626.815</v>
      </c>
      <c r="J31" s="5">
        <v>2772147.961877647</v>
      </c>
      <c r="K31" s="31">
        <v>35252133.61162704</v>
      </c>
      <c r="L31" s="5">
        <v>40812901</v>
      </c>
      <c r="M31" s="5">
        <v>5350000</v>
      </c>
      <c r="N31">
        <v>0</v>
      </c>
      <c r="Q31" s="28"/>
      <c r="R31" s="42"/>
      <c r="S31" s="5">
        <f t="shared" si="0"/>
        <v>116102307.43001837</v>
      </c>
      <c r="V31" s="7"/>
      <c r="W31" s="53"/>
      <c r="X31" s="2"/>
      <c r="Z31" s="7"/>
    </row>
    <row r="32" spans="1:26" ht="12.75">
      <c r="A32" s="10">
        <v>4</v>
      </c>
      <c r="B32" s="3" t="s">
        <v>44</v>
      </c>
      <c r="C32" s="1" t="s">
        <v>45</v>
      </c>
      <c r="D32" s="31">
        <v>141</v>
      </c>
      <c r="E32" s="7"/>
      <c r="F32" s="42"/>
      <c r="G32" s="5"/>
      <c r="H32" s="42">
        <v>1987789.3570189425</v>
      </c>
      <c r="I32" s="5">
        <v>90820.08</v>
      </c>
      <c r="J32" s="5">
        <v>0</v>
      </c>
      <c r="K32" s="31">
        <v>6773519.098448875</v>
      </c>
      <c r="L32" s="5">
        <v>3369252</v>
      </c>
      <c r="M32" s="5">
        <v>0</v>
      </c>
      <c r="N32">
        <v>0</v>
      </c>
      <c r="Q32" s="28"/>
      <c r="R32" s="42"/>
      <c r="S32" s="5">
        <f t="shared" si="0"/>
        <v>12221380.535467818</v>
      </c>
      <c r="V32" s="7"/>
      <c r="W32" s="53"/>
      <c r="X32" s="2"/>
      <c r="Z32" s="7"/>
    </row>
    <row r="33" spans="1:26" ht="12.75">
      <c r="A33" s="10">
        <v>4</v>
      </c>
      <c r="B33" s="3" t="s">
        <v>46</v>
      </c>
      <c r="C33" s="1" t="s">
        <v>47</v>
      </c>
      <c r="D33" s="31">
        <v>1714</v>
      </c>
      <c r="E33" s="7"/>
      <c r="F33" s="42"/>
      <c r="G33" s="5"/>
      <c r="H33" s="42">
        <v>47516562.97291739</v>
      </c>
      <c r="I33" s="5">
        <v>1894224.925</v>
      </c>
      <c r="J33" s="5">
        <v>0</v>
      </c>
      <c r="K33" s="31">
        <v>77362310.2336256</v>
      </c>
      <c r="L33" s="5">
        <v>55271040</v>
      </c>
      <c r="M33" s="5">
        <v>6250000</v>
      </c>
      <c r="N33" s="5">
        <v>1302000</v>
      </c>
      <c r="O33" s="5"/>
      <c r="P33" s="5"/>
      <c r="Q33" s="28"/>
      <c r="R33" s="42">
        <v>38987048</v>
      </c>
      <c r="S33" s="5">
        <f t="shared" si="0"/>
        <v>228583186.13154298</v>
      </c>
      <c r="V33" s="7"/>
      <c r="W33" s="53"/>
      <c r="X33" s="2"/>
      <c r="Z33" s="7"/>
    </row>
    <row r="34" spans="1:26" ht="12.75">
      <c r="A34" s="10">
        <v>4</v>
      </c>
      <c r="B34" s="3" t="s">
        <v>48</v>
      </c>
      <c r="C34" s="1" t="s">
        <v>49</v>
      </c>
      <c r="D34" s="31">
        <v>80</v>
      </c>
      <c r="E34" s="7"/>
      <c r="F34" s="42"/>
      <c r="G34" s="5"/>
      <c r="H34" s="42">
        <v>1964023.8442308067</v>
      </c>
      <c r="I34" s="5">
        <v>0</v>
      </c>
      <c r="J34" s="5">
        <v>2556090.723694307</v>
      </c>
      <c r="K34" s="31">
        <v>2079151.6541070773</v>
      </c>
      <c r="L34" s="5">
        <v>4947504</v>
      </c>
      <c r="M34" s="5">
        <v>1750000</v>
      </c>
      <c r="N34">
        <v>0</v>
      </c>
      <c r="Q34" s="28"/>
      <c r="R34" s="42"/>
      <c r="S34" s="5">
        <f t="shared" si="0"/>
        <v>13296770.22203219</v>
      </c>
      <c r="V34" s="7"/>
      <c r="W34" s="53"/>
      <c r="X34" s="2"/>
      <c r="Z34" s="7"/>
    </row>
    <row r="35" spans="1:26" ht="12.75">
      <c r="A35" s="10">
        <v>4</v>
      </c>
      <c r="B35" s="3" t="s">
        <v>50</v>
      </c>
      <c r="C35" s="1" t="s">
        <v>51</v>
      </c>
      <c r="D35" s="31">
        <v>631</v>
      </c>
      <c r="E35" s="7"/>
      <c r="F35" s="42">
        <v>7500000</v>
      </c>
      <c r="G35" s="5"/>
      <c r="H35" s="42">
        <v>15697470.466143621</v>
      </c>
      <c r="I35" s="5">
        <v>784778.64</v>
      </c>
      <c r="J35" s="5">
        <v>12363722.812532485</v>
      </c>
      <c r="K35" s="31">
        <v>48714871.484092556</v>
      </c>
      <c r="L35" s="5">
        <v>22195149</v>
      </c>
      <c r="M35" s="5">
        <v>4430000</v>
      </c>
      <c r="N35" s="5">
        <v>93000</v>
      </c>
      <c r="O35" s="5"/>
      <c r="P35" s="5"/>
      <c r="Q35" s="28"/>
      <c r="R35" s="42"/>
      <c r="S35" s="5">
        <f t="shared" si="0"/>
        <v>111778992.40276867</v>
      </c>
      <c r="V35" s="7"/>
      <c r="W35" s="53"/>
      <c r="X35" s="2"/>
      <c r="Z35" s="7"/>
    </row>
    <row r="36" spans="1:26" ht="12.75">
      <c r="A36" s="10">
        <v>5</v>
      </c>
      <c r="B36" s="3" t="s">
        <v>52</v>
      </c>
      <c r="C36" s="1" t="s">
        <v>202</v>
      </c>
      <c r="D36" s="31">
        <v>935</v>
      </c>
      <c r="E36" s="7"/>
      <c r="F36" s="42"/>
      <c r="G36" s="5"/>
      <c r="H36" s="42">
        <v>24159148.280428946</v>
      </c>
      <c r="I36" s="5">
        <v>2709642.885</v>
      </c>
      <c r="J36" s="5">
        <v>0</v>
      </c>
      <c r="K36" s="31">
        <v>23403470.88335903</v>
      </c>
      <c r="L36" s="5">
        <v>22737965</v>
      </c>
      <c r="M36" s="5">
        <v>1800000</v>
      </c>
      <c r="N36" s="5">
        <v>1116000</v>
      </c>
      <c r="O36" s="5"/>
      <c r="P36" s="5"/>
      <c r="Q36" s="28"/>
      <c r="R36" s="42"/>
      <c r="S36" s="5">
        <f t="shared" si="0"/>
        <v>75926227.04878798</v>
      </c>
      <c r="V36" s="7"/>
      <c r="W36" s="53"/>
      <c r="X36" s="2"/>
      <c r="Z36" s="7"/>
    </row>
    <row r="37" spans="1:26" ht="12.75">
      <c r="A37" s="10">
        <v>5</v>
      </c>
      <c r="B37" s="3" t="s">
        <v>53</v>
      </c>
      <c r="C37" s="1" t="s">
        <v>54</v>
      </c>
      <c r="D37" s="31">
        <v>4133</v>
      </c>
      <c r="E37" s="7"/>
      <c r="F37" s="42"/>
      <c r="G37" s="5">
        <v>7728000</v>
      </c>
      <c r="H37" s="42">
        <v>109978507.54706985</v>
      </c>
      <c r="I37" s="5">
        <v>12660947.925</v>
      </c>
      <c r="J37" s="5">
        <v>0</v>
      </c>
      <c r="K37" s="31">
        <v>123652206.30490169</v>
      </c>
      <c r="L37" s="5">
        <v>80708790</v>
      </c>
      <c r="M37" s="5">
        <v>8050000</v>
      </c>
      <c r="N37" s="5">
        <v>2046000</v>
      </c>
      <c r="O37" s="5"/>
      <c r="P37" s="5"/>
      <c r="Q37" s="26">
        <v>6749000</v>
      </c>
      <c r="R37" s="42"/>
      <c r="S37" s="5">
        <f t="shared" si="0"/>
        <v>351573451.7769715</v>
      </c>
      <c r="V37" s="7"/>
      <c r="W37" s="53"/>
      <c r="X37" s="2"/>
      <c r="Z37" s="7"/>
    </row>
    <row r="38" spans="1:26" ht="12.75">
      <c r="A38" s="10">
        <v>5</v>
      </c>
      <c r="B38" s="3" t="s">
        <v>55</v>
      </c>
      <c r="C38" s="1" t="s">
        <v>56</v>
      </c>
      <c r="D38" s="31">
        <v>257</v>
      </c>
      <c r="E38" s="7">
        <v>3054355</v>
      </c>
      <c r="F38" s="42"/>
      <c r="G38" s="5">
        <v>11292000</v>
      </c>
      <c r="H38" s="42">
        <v>9267837.63117998</v>
      </c>
      <c r="I38" s="5">
        <v>352074.06</v>
      </c>
      <c r="J38" s="5">
        <v>0</v>
      </c>
      <c r="K38" s="31">
        <v>25020204.272423867</v>
      </c>
      <c r="L38" s="5">
        <v>12561817</v>
      </c>
      <c r="M38" s="5">
        <v>1800000</v>
      </c>
      <c r="N38">
        <v>0</v>
      </c>
      <c r="Q38" s="28"/>
      <c r="R38" s="42"/>
      <c r="S38" s="5">
        <f aca="true" t="shared" si="1" ref="S38:S69">SUM(E38:R38)</f>
        <v>63348287.96360385</v>
      </c>
      <c r="V38" s="7"/>
      <c r="W38" s="53"/>
      <c r="X38" s="2"/>
      <c r="Z38" s="7"/>
    </row>
    <row r="39" spans="1:26" ht="12.75">
      <c r="A39" s="10">
        <v>5</v>
      </c>
      <c r="B39" s="3" t="s">
        <v>57</v>
      </c>
      <c r="C39" s="1" t="s">
        <v>58</v>
      </c>
      <c r="D39" s="31">
        <v>326</v>
      </c>
      <c r="E39" s="7"/>
      <c r="F39" s="42"/>
      <c r="G39" s="5">
        <v>3842000</v>
      </c>
      <c r="H39" s="42">
        <v>7624226.66887744</v>
      </c>
      <c r="I39" s="5">
        <v>611718.66</v>
      </c>
      <c r="J39" s="5">
        <v>11725498.484257435</v>
      </c>
      <c r="K39" s="31">
        <v>11295297.879237626</v>
      </c>
      <c r="L39" s="5">
        <v>22671701</v>
      </c>
      <c r="M39" s="5">
        <v>0</v>
      </c>
      <c r="N39" s="5">
        <v>1116000</v>
      </c>
      <c r="O39" s="5"/>
      <c r="P39" s="5"/>
      <c r="Q39" s="28"/>
      <c r="R39" s="42"/>
      <c r="S39" s="5">
        <f t="shared" si="1"/>
        <v>58886442.6923725</v>
      </c>
      <c r="V39" s="7"/>
      <c r="W39" s="53"/>
      <c r="X39" s="2"/>
      <c r="Z39" s="7"/>
    </row>
    <row r="40" spans="1:26" ht="12.75">
      <c r="A40" s="10">
        <v>5</v>
      </c>
      <c r="B40" s="3" t="s">
        <v>59</v>
      </c>
      <c r="C40" s="1" t="s">
        <v>60</v>
      </c>
      <c r="D40" s="31">
        <v>1017</v>
      </c>
      <c r="E40" s="7">
        <v>3614619</v>
      </c>
      <c r="F40" s="42"/>
      <c r="G40" s="5">
        <v>12783000</v>
      </c>
      <c r="H40" s="42">
        <v>40601351.22843269</v>
      </c>
      <c r="I40" s="5">
        <v>2745786.87</v>
      </c>
      <c r="J40" s="5">
        <v>0</v>
      </c>
      <c r="K40" s="31">
        <v>56466802.26701338</v>
      </c>
      <c r="L40" s="5">
        <v>43534058</v>
      </c>
      <c r="M40" s="5">
        <v>3500000</v>
      </c>
      <c r="N40" s="5">
        <v>651000</v>
      </c>
      <c r="O40" s="5"/>
      <c r="P40" s="5"/>
      <c r="Q40" s="28"/>
      <c r="R40" s="42"/>
      <c r="S40" s="5">
        <f t="shared" si="1"/>
        <v>163896617.36544606</v>
      </c>
      <c r="V40" s="7"/>
      <c r="W40" s="53"/>
      <c r="X40" s="2"/>
      <c r="Z40" s="7"/>
    </row>
    <row r="41" spans="1:26" ht="12.75">
      <c r="A41" s="10">
        <v>5</v>
      </c>
      <c r="B41" s="3" t="s">
        <v>61</v>
      </c>
      <c r="C41" s="1" t="s">
        <v>62</v>
      </c>
      <c r="D41" s="31">
        <v>235</v>
      </c>
      <c r="E41" s="7"/>
      <c r="F41" s="42"/>
      <c r="G41" s="5"/>
      <c r="H41" s="42">
        <v>12649680.872133855</v>
      </c>
      <c r="I41" s="5">
        <v>337475.42</v>
      </c>
      <c r="J41" s="5">
        <v>0</v>
      </c>
      <c r="K41" s="31">
        <v>15643546.188112065</v>
      </c>
      <c r="L41" s="5">
        <v>15012894</v>
      </c>
      <c r="M41" s="5">
        <v>900000</v>
      </c>
      <c r="N41" s="5">
        <v>93000</v>
      </c>
      <c r="O41" s="5"/>
      <c r="P41" s="5"/>
      <c r="Q41" s="28"/>
      <c r="R41" s="42"/>
      <c r="S41" s="5">
        <f t="shared" si="1"/>
        <v>44636596.48024592</v>
      </c>
      <c r="V41" s="7"/>
      <c r="W41" s="53"/>
      <c r="X41" s="2"/>
      <c r="Z41" s="7"/>
    </row>
    <row r="42" spans="1:26" ht="12.75">
      <c r="A42" s="10">
        <v>5</v>
      </c>
      <c r="B42" s="3" t="s">
        <v>63</v>
      </c>
      <c r="C42" s="1" t="s">
        <v>64</v>
      </c>
      <c r="D42" s="31">
        <v>57</v>
      </c>
      <c r="E42" s="7"/>
      <c r="F42" s="42"/>
      <c r="G42" s="5"/>
      <c r="H42" s="42">
        <v>3176422.4177181716</v>
      </c>
      <c r="I42" s="5">
        <v>35395.335</v>
      </c>
      <c r="J42" s="5">
        <v>0</v>
      </c>
      <c r="K42" s="31">
        <v>630492.2951240003</v>
      </c>
      <c r="L42" s="5">
        <v>2078637</v>
      </c>
      <c r="M42" s="5">
        <v>0</v>
      </c>
      <c r="N42">
        <v>0</v>
      </c>
      <c r="Q42" s="28"/>
      <c r="R42" s="42"/>
      <c r="S42" s="5">
        <f t="shared" si="1"/>
        <v>5920947.047842172</v>
      </c>
      <c r="V42" s="7"/>
      <c r="W42" s="53"/>
      <c r="X42" s="2"/>
      <c r="Z42" s="7"/>
    </row>
    <row r="43" spans="1:26" ht="12.75">
      <c r="A43" s="10">
        <v>5</v>
      </c>
      <c r="B43" s="3" t="s">
        <v>65</v>
      </c>
      <c r="C43" s="1" t="s">
        <v>66</v>
      </c>
      <c r="D43" s="31">
        <v>117</v>
      </c>
      <c r="E43" s="7"/>
      <c r="F43" s="42"/>
      <c r="G43" s="5">
        <v>20504000</v>
      </c>
      <c r="H43" s="42">
        <v>3225509.517877674</v>
      </c>
      <c r="I43" s="5">
        <v>252912.505</v>
      </c>
      <c r="J43" s="5">
        <v>732809.457856133</v>
      </c>
      <c r="K43" s="31">
        <v>5922541.569900087</v>
      </c>
      <c r="L43" s="5">
        <v>6714568</v>
      </c>
      <c r="M43" s="5">
        <v>0</v>
      </c>
      <c r="N43">
        <v>0</v>
      </c>
      <c r="Q43" s="28"/>
      <c r="R43" s="42"/>
      <c r="S43" s="5">
        <f t="shared" si="1"/>
        <v>37352341.05063389</v>
      </c>
      <c r="V43" s="7"/>
      <c r="W43" s="53"/>
      <c r="X43" s="2"/>
      <c r="Z43" s="7"/>
    </row>
    <row r="44" spans="1:26" ht="12.75">
      <c r="A44" s="10">
        <v>5</v>
      </c>
      <c r="B44" s="3" t="s">
        <v>67</v>
      </c>
      <c r="C44" s="1" t="s">
        <v>68</v>
      </c>
      <c r="D44" s="31">
        <v>103</v>
      </c>
      <c r="E44" s="7"/>
      <c r="F44" s="42"/>
      <c r="G44" s="5"/>
      <c r="H44" s="42">
        <v>1669770.8209639336</v>
      </c>
      <c r="I44" s="5">
        <v>73529.05500000001</v>
      </c>
      <c r="J44" s="5">
        <v>3266420.265846712</v>
      </c>
      <c r="K44" s="31">
        <v>10735328.629553098</v>
      </c>
      <c r="L44" s="5">
        <v>10464264</v>
      </c>
      <c r="M44" s="5">
        <v>0</v>
      </c>
      <c r="N44">
        <v>0</v>
      </c>
      <c r="Q44" s="28"/>
      <c r="R44" s="42"/>
      <c r="S44" s="5">
        <f t="shared" si="1"/>
        <v>26209312.771363743</v>
      </c>
      <c r="V44" s="7"/>
      <c r="W44" s="53"/>
      <c r="X44" s="2"/>
      <c r="Z44" s="7"/>
    </row>
    <row r="45" spans="1:26" ht="12.75">
      <c r="A45" s="10">
        <v>5</v>
      </c>
      <c r="B45" s="3" t="s">
        <v>69</v>
      </c>
      <c r="C45" s="1" t="s">
        <v>70</v>
      </c>
      <c r="D45" s="31">
        <v>53</v>
      </c>
      <c r="E45" s="7"/>
      <c r="F45" s="42"/>
      <c r="G45" s="5"/>
      <c r="H45" s="42">
        <v>1741512.138386826</v>
      </c>
      <c r="I45" s="5">
        <v>0</v>
      </c>
      <c r="J45" s="5">
        <v>67824.94074312568</v>
      </c>
      <c r="K45" s="31">
        <v>3780945.580437842</v>
      </c>
      <c r="L45" s="5">
        <v>-300195</v>
      </c>
      <c r="M45" s="5">
        <v>0</v>
      </c>
      <c r="N45">
        <v>0</v>
      </c>
      <c r="Q45" s="28"/>
      <c r="R45" s="42"/>
      <c r="S45" s="5">
        <f t="shared" si="1"/>
        <v>5290087.659567794</v>
      </c>
      <c r="V45" s="7"/>
      <c r="W45" s="53"/>
      <c r="X45" s="2"/>
      <c r="Z45" s="7"/>
    </row>
    <row r="46" spans="1:26" ht="12.75">
      <c r="A46" s="10">
        <v>5</v>
      </c>
      <c r="B46" s="3" t="s">
        <v>71</v>
      </c>
      <c r="C46" s="1" t="s">
        <v>72</v>
      </c>
      <c r="D46" s="31">
        <v>462</v>
      </c>
      <c r="E46" s="7">
        <v>1518644</v>
      </c>
      <c r="F46" s="42"/>
      <c r="G46" s="5"/>
      <c r="H46" s="42">
        <v>11629788.500591952</v>
      </c>
      <c r="I46" s="5">
        <v>1296007.98</v>
      </c>
      <c r="J46" s="5">
        <v>10320264.828184783</v>
      </c>
      <c r="K46" s="31">
        <v>27679912.076211944</v>
      </c>
      <c r="L46" s="5">
        <v>24082913</v>
      </c>
      <c r="M46" s="5">
        <v>0</v>
      </c>
      <c r="N46">
        <v>0</v>
      </c>
      <c r="Q46" s="28"/>
      <c r="R46" s="42"/>
      <c r="S46" s="5">
        <f t="shared" si="1"/>
        <v>76527530.38498868</v>
      </c>
      <c r="V46" s="7"/>
      <c r="W46" s="53"/>
      <c r="X46" s="2"/>
      <c r="Z46" s="7"/>
    </row>
    <row r="47" spans="1:26" ht="12.75">
      <c r="A47" s="10">
        <v>6</v>
      </c>
      <c r="B47" s="3" t="s">
        <v>73</v>
      </c>
      <c r="C47" s="1" t="s">
        <v>209</v>
      </c>
      <c r="D47" s="31">
        <v>1386</v>
      </c>
      <c r="E47" s="7">
        <v>2117429</v>
      </c>
      <c r="F47" s="42"/>
      <c r="G47" s="5"/>
      <c r="H47" s="42">
        <v>45263733.9934463</v>
      </c>
      <c r="I47" s="5">
        <v>5730713.24</v>
      </c>
      <c r="J47" s="5">
        <v>0</v>
      </c>
      <c r="K47" s="31">
        <v>41418470.86530663</v>
      </c>
      <c r="L47" s="5">
        <v>32919141</v>
      </c>
      <c r="M47" s="5">
        <v>2700000</v>
      </c>
      <c r="N47" s="5">
        <v>279000</v>
      </c>
      <c r="O47" s="5"/>
      <c r="P47" s="5"/>
      <c r="Q47" s="28"/>
      <c r="R47" s="42">
        <v>18824983</v>
      </c>
      <c r="S47" s="5">
        <f t="shared" si="1"/>
        <v>149253471.09875292</v>
      </c>
      <c r="V47" s="7"/>
      <c r="W47" s="53"/>
      <c r="X47" s="2"/>
      <c r="Z47" s="7"/>
    </row>
    <row r="48" spans="1:26" ht="12.75">
      <c r="A48" s="10">
        <v>6</v>
      </c>
      <c r="B48" s="3" t="s">
        <v>74</v>
      </c>
      <c r="C48" s="1" t="s">
        <v>75</v>
      </c>
      <c r="D48" s="31">
        <v>4146</v>
      </c>
      <c r="E48" s="7">
        <v>3579721</v>
      </c>
      <c r="F48" s="42"/>
      <c r="G48" s="5"/>
      <c r="H48" s="42">
        <v>84886726.89962764</v>
      </c>
      <c r="I48" s="5">
        <v>9629647.985</v>
      </c>
      <c r="J48" s="5">
        <v>44257111.24716664</v>
      </c>
      <c r="K48" s="31">
        <v>162736690.49404532</v>
      </c>
      <c r="L48" s="5">
        <v>99997531</v>
      </c>
      <c r="M48" s="5">
        <v>8900000</v>
      </c>
      <c r="N48">
        <v>0</v>
      </c>
      <c r="Q48" s="28"/>
      <c r="R48" s="42"/>
      <c r="S48" s="5">
        <f t="shared" si="1"/>
        <v>413987428.6258396</v>
      </c>
      <c r="V48" s="7"/>
      <c r="W48" s="53"/>
      <c r="X48" s="2"/>
      <c r="Z48" s="7"/>
    </row>
    <row r="49" spans="1:26" ht="12.75">
      <c r="A49" s="10">
        <v>6</v>
      </c>
      <c r="B49" s="3" t="s">
        <v>76</v>
      </c>
      <c r="C49" s="1" t="s">
        <v>77</v>
      </c>
      <c r="D49" s="31">
        <v>1168</v>
      </c>
      <c r="E49" s="7">
        <v>2338639</v>
      </c>
      <c r="F49" s="42"/>
      <c r="G49" s="5"/>
      <c r="H49" s="42">
        <v>29346228.77057169</v>
      </c>
      <c r="I49" s="5">
        <v>3299792.985</v>
      </c>
      <c r="J49" s="5">
        <v>25228643.790071994</v>
      </c>
      <c r="K49" s="31">
        <v>75494962.79652013</v>
      </c>
      <c r="L49" s="5">
        <v>52695772</v>
      </c>
      <c r="M49" s="5">
        <v>5380000</v>
      </c>
      <c r="N49" s="5">
        <v>1209000</v>
      </c>
      <c r="O49" s="5">
        <v>23493456</v>
      </c>
      <c r="P49" s="5"/>
      <c r="Q49" s="28"/>
      <c r="R49" s="42"/>
      <c r="S49" s="5">
        <f t="shared" si="1"/>
        <v>218486495.3421638</v>
      </c>
      <c r="V49" s="7"/>
      <c r="W49" s="53"/>
      <c r="X49" s="2"/>
      <c r="Z49" s="7"/>
    </row>
    <row r="50" spans="1:26" ht="12.75">
      <c r="A50" s="10">
        <v>6</v>
      </c>
      <c r="B50" s="3" t="s">
        <v>78</v>
      </c>
      <c r="C50" s="1" t="s">
        <v>79</v>
      </c>
      <c r="D50" s="31">
        <v>73</v>
      </c>
      <c r="E50" s="7"/>
      <c r="F50" s="42"/>
      <c r="G50" s="5"/>
      <c r="H50" s="42">
        <v>1089072.5561282265</v>
      </c>
      <c r="I50" s="5">
        <v>82939.21</v>
      </c>
      <c r="J50" s="5">
        <v>1643390.3489864678</v>
      </c>
      <c r="K50" s="31">
        <v>11452815.158829473</v>
      </c>
      <c r="L50" s="5">
        <v>4301146</v>
      </c>
      <c r="M50" s="5">
        <v>0</v>
      </c>
      <c r="N50">
        <v>0</v>
      </c>
      <c r="Q50" s="28"/>
      <c r="R50" s="42"/>
      <c r="S50" s="5">
        <f t="shared" si="1"/>
        <v>18569363.27394417</v>
      </c>
      <c r="V50" s="7"/>
      <c r="W50" s="53"/>
      <c r="X50" s="2"/>
      <c r="Z50" s="7"/>
    </row>
    <row r="51" spans="1:26" ht="12.75">
      <c r="A51" s="10">
        <v>6</v>
      </c>
      <c r="B51" s="3" t="s">
        <v>80</v>
      </c>
      <c r="C51" s="1" t="s">
        <v>81</v>
      </c>
      <c r="D51" s="31">
        <v>93</v>
      </c>
      <c r="E51" s="7">
        <v>3496904</v>
      </c>
      <c r="F51" s="42"/>
      <c r="G51" s="5"/>
      <c r="H51" s="42">
        <v>1686641.9468338313</v>
      </c>
      <c r="I51" s="5">
        <v>120366.645</v>
      </c>
      <c r="J51" s="5">
        <v>3114251.948838777</v>
      </c>
      <c r="K51" s="31">
        <v>6643912.973632538</v>
      </c>
      <c r="L51" s="5">
        <v>3299715</v>
      </c>
      <c r="M51" s="5">
        <v>0</v>
      </c>
      <c r="N51">
        <v>0</v>
      </c>
      <c r="Q51" s="28"/>
      <c r="R51" s="42"/>
      <c r="S51" s="5">
        <f t="shared" si="1"/>
        <v>18361792.514305145</v>
      </c>
      <c r="V51" s="7"/>
      <c r="W51" s="53"/>
      <c r="X51" s="2"/>
      <c r="Z51" s="7"/>
    </row>
    <row r="52" spans="1:26" ht="12.75">
      <c r="A52" s="10">
        <v>6</v>
      </c>
      <c r="B52" s="3" t="s">
        <v>82</v>
      </c>
      <c r="C52" s="1" t="s">
        <v>83</v>
      </c>
      <c r="D52" s="31">
        <v>92</v>
      </c>
      <c r="E52" s="7"/>
      <c r="F52" s="42"/>
      <c r="G52" s="5"/>
      <c r="H52" s="42">
        <v>2267584.8569123447</v>
      </c>
      <c r="I52" s="5">
        <v>202016.54499999998</v>
      </c>
      <c r="J52" s="5">
        <v>0</v>
      </c>
      <c r="K52" s="31">
        <v>4468712.248624937</v>
      </c>
      <c r="L52" s="5">
        <v>4199350</v>
      </c>
      <c r="M52" s="5">
        <v>0</v>
      </c>
      <c r="N52">
        <v>0</v>
      </c>
      <c r="Q52" s="28"/>
      <c r="R52" s="42"/>
      <c r="S52" s="5">
        <f t="shared" si="1"/>
        <v>11137663.650537282</v>
      </c>
      <c r="V52" s="7"/>
      <c r="W52" s="53"/>
      <c r="X52" s="2"/>
      <c r="Z52" s="7"/>
    </row>
    <row r="53" spans="1:26" ht="12.75">
      <c r="A53" s="10">
        <v>6</v>
      </c>
      <c r="B53" s="3" t="s">
        <v>84</v>
      </c>
      <c r="C53" s="1" t="s">
        <v>229</v>
      </c>
      <c r="D53" s="31">
        <v>920</v>
      </c>
      <c r="E53" s="7">
        <v>3086509</v>
      </c>
      <c r="F53" s="42"/>
      <c r="G53" s="5"/>
      <c r="H53" s="42">
        <v>25715013.71606648</v>
      </c>
      <c r="I53" s="5">
        <v>3508431.045</v>
      </c>
      <c r="J53" s="5">
        <v>0</v>
      </c>
      <c r="K53" s="31">
        <v>31885972.04341427</v>
      </c>
      <c r="L53" s="5">
        <v>22646330</v>
      </c>
      <c r="M53" s="5">
        <v>6280000</v>
      </c>
      <c r="N53">
        <v>0</v>
      </c>
      <c r="Q53" s="28"/>
      <c r="R53" s="42">
        <v>7640302</v>
      </c>
      <c r="S53" s="5">
        <f t="shared" si="1"/>
        <v>100762557.80448075</v>
      </c>
      <c r="V53" s="7"/>
      <c r="W53" s="53"/>
      <c r="X53" s="2"/>
      <c r="Z53" s="7"/>
    </row>
    <row r="54" spans="1:26" ht="12.75">
      <c r="A54" s="10">
        <v>6</v>
      </c>
      <c r="B54" s="3" t="s">
        <v>85</v>
      </c>
      <c r="C54" s="1" t="s">
        <v>86</v>
      </c>
      <c r="D54" s="31">
        <v>116</v>
      </c>
      <c r="E54" s="7"/>
      <c r="F54" s="42"/>
      <c r="G54" s="5"/>
      <c r="H54" s="42">
        <v>4347352.57935772</v>
      </c>
      <c r="I54" s="5">
        <v>247058.11500000002</v>
      </c>
      <c r="J54" s="5">
        <v>0</v>
      </c>
      <c r="K54" s="31">
        <v>501618.12297734624</v>
      </c>
      <c r="L54" s="5">
        <v>10493198</v>
      </c>
      <c r="M54" s="5">
        <v>0</v>
      </c>
      <c r="N54">
        <v>0</v>
      </c>
      <c r="Q54" s="28"/>
      <c r="R54" s="42"/>
      <c r="S54" s="5">
        <f t="shared" si="1"/>
        <v>15589226.817335065</v>
      </c>
      <c r="V54" s="7"/>
      <c r="W54" s="53"/>
      <c r="X54" s="2"/>
      <c r="Z54" s="7"/>
    </row>
    <row r="55" spans="1:26" ht="12.75">
      <c r="A55" s="10">
        <v>6</v>
      </c>
      <c r="B55" s="3" t="s">
        <v>87</v>
      </c>
      <c r="C55" s="1" t="s">
        <v>88</v>
      </c>
      <c r="D55" s="31">
        <v>113</v>
      </c>
      <c r="E55" s="7"/>
      <c r="F55" s="42"/>
      <c r="G55" s="5"/>
      <c r="H55" s="42">
        <v>1252467.2572389175</v>
      </c>
      <c r="I55" s="5">
        <v>194727.12</v>
      </c>
      <c r="J55" s="5">
        <v>7780439.988231497</v>
      </c>
      <c r="K55" s="31">
        <v>17965454.118882716</v>
      </c>
      <c r="L55" s="5">
        <v>9543554</v>
      </c>
      <c r="M55" s="5">
        <v>0</v>
      </c>
      <c r="N55">
        <v>0</v>
      </c>
      <c r="Q55" s="28"/>
      <c r="R55" s="42"/>
      <c r="S55" s="5">
        <f t="shared" si="1"/>
        <v>36736642.48435313</v>
      </c>
      <c r="V55" s="7"/>
      <c r="W55" s="53"/>
      <c r="X55" s="2"/>
      <c r="Z55" s="7"/>
    </row>
    <row r="56" spans="1:26" ht="12.75">
      <c r="A56" s="10">
        <v>6</v>
      </c>
      <c r="B56" s="3" t="s">
        <v>89</v>
      </c>
      <c r="C56" s="1" t="s">
        <v>90</v>
      </c>
      <c r="D56" s="31">
        <v>562</v>
      </c>
      <c r="E56" s="7"/>
      <c r="F56" s="42"/>
      <c r="G56" s="5"/>
      <c r="H56" s="42">
        <v>12219427.26116014</v>
      </c>
      <c r="I56" s="5">
        <v>1654885.71</v>
      </c>
      <c r="J56" s="5">
        <v>0</v>
      </c>
      <c r="K56" s="31">
        <v>17999441.07585108</v>
      </c>
      <c r="L56" s="5">
        <v>18573184</v>
      </c>
      <c r="M56" s="5">
        <v>1800000</v>
      </c>
      <c r="N56">
        <v>0</v>
      </c>
      <c r="Q56" s="28"/>
      <c r="R56" s="42"/>
      <c r="S56" s="5">
        <f t="shared" si="1"/>
        <v>52246938.04701122</v>
      </c>
      <c r="V56" s="7"/>
      <c r="W56" s="53"/>
      <c r="X56" s="2"/>
      <c r="Z56" s="7"/>
    </row>
    <row r="57" spans="1:26" ht="12.75">
      <c r="A57" s="10">
        <v>6</v>
      </c>
      <c r="B57" s="3" t="s">
        <v>91</v>
      </c>
      <c r="C57" s="1" t="s">
        <v>92</v>
      </c>
      <c r="D57" s="31">
        <v>101</v>
      </c>
      <c r="E57" s="7"/>
      <c r="F57" s="42"/>
      <c r="G57" s="5"/>
      <c r="H57" s="42">
        <v>1502902.6031248001</v>
      </c>
      <c r="I57" s="5">
        <v>63847.29</v>
      </c>
      <c r="J57" s="5">
        <v>6848987.629868885</v>
      </c>
      <c r="K57" s="31">
        <v>9483317.56817577</v>
      </c>
      <c r="L57" s="5">
        <v>6154529</v>
      </c>
      <c r="M57" s="5">
        <v>0</v>
      </c>
      <c r="N57">
        <v>0</v>
      </c>
      <c r="Q57" s="28"/>
      <c r="R57" s="42"/>
      <c r="S57" s="5">
        <f t="shared" si="1"/>
        <v>24053584.091169454</v>
      </c>
      <c r="V57" s="7"/>
      <c r="W57" s="53"/>
      <c r="X57" s="2"/>
      <c r="Z57" s="7"/>
    </row>
    <row r="58" spans="1:26" ht="12.75">
      <c r="A58" s="10">
        <v>6</v>
      </c>
      <c r="B58" s="3" t="s">
        <v>93</v>
      </c>
      <c r="C58" s="1" t="s">
        <v>94</v>
      </c>
      <c r="D58" s="31">
        <v>215</v>
      </c>
      <c r="E58" s="7"/>
      <c r="F58" s="42"/>
      <c r="G58" s="5"/>
      <c r="H58" s="42">
        <v>2334647.683128294</v>
      </c>
      <c r="I58" s="5">
        <v>408129.57</v>
      </c>
      <c r="J58" s="5">
        <v>8807537.463709587</v>
      </c>
      <c r="K58" s="31">
        <v>9899772.736708472</v>
      </c>
      <c r="L58" s="5">
        <v>6343724</v>
      </c>
      <c r="M58" s="5">
        <v>0</v>
      </c>
      <c r="N58">
        <v>0</v>
      </c>
      <c r="Q58" s="28"/>
      <c r="R58" s="42"/>
      <c r="S58" s="5">
        <f t="shared" si="1"/>
        <v>27793811.453546353</v>
      </c>
      <c r="V58" s="7"/>
      <c r="W58" s="53"/>
      <c r="X58" s="2"/>
      <c r="Z58" s="7"/>
    </row>
    <row r="59" spans="1:26" ht="12.75">
      <c r="A59" s="10">
        <v>7</v>
      </c>
      <c r="B59" s="3" t="s">
        <v>95</v>
      </c>
      <c r="C59" s="1" t="s">
        <v>203</v>
      </c>
      <c r="D59" s="31">
        <v>16469</v>
      </c>
      <c r="E59" s="7">
        <v>37395044</v>
      </c>
      <c r="F59" s="42"/>
      <c r="G59" s="5"/>
      <c r="H59" s="42">
        <v>162964829.13801104</v>
      </c>
      <c r="I59" s="5">
        <v>48226545.85</v>
      </c>
      <c r="J59" s="5">
        <v>188369272.93748197</v>
      </c>
      <c r="K59" s="31">
        <v>86416061.27612644</v>
      </c>
      <c r="L59" s="5">
        <v>235979549</v>
      </c>
      <c r="M59" s="5">
        <v>54345788</v>
      </c>
      <c r="N59" s="5">
        <v>3441000</v>
      </c>
      <c r="O59" s="5"/>
      <c r="P59" s="5"/>
      <c r="Q59" s="28"/>
      <c r="R59" s="42"/>
      <c r="S59" s="5">
        <f t="shared" si="1"/>
        <v>817138090.2016194</v>
      </c>
      <c r="V59" s="7"/>
      <c r="W59" s="53"/>
      <c r="X59" s="2"/>
      <c r="Z59" s="7"/>
    </row>
    <row r="60" spans="1:26" ht="12.75">
      <c r="A60" s="10">
        <v>7</v>
      </c>
      <c r="B60" s="3" t="s">
        <v>96</v>
      </c>
      <c r="C60" s="1" t="s">
        <v>97</v>
      </c>
      <c r="D60" s="31">
        <v>2425</v>
      </c>
      <c r="E60" s="7">
        <v>8127926</v>
      </c>
      <c r="F60" s="42"/>
      <c r="G60" s="5"/>
      <c r="H60" s="42">
        <v>43178686.847868495</v>
      </c>
      <c r="I60" s="5">
        <v>7042887.68</v>
      </c>
      <c r="J60" s="5">
        <v>13029011.137930166</v>
      </c>
      <c r="K60" s="31">
        <v>68274265.0083362</v>
      </c>
      <c r="L60" s="5">
        <v>36439254</v>
      </c>
      <c r="M60" s="5">
        <v>3600000</v>
      </c>
      <c r="N60" s="5">
        <v>744000</v>
      </c>
      <c r="O60" s="5"/>
      <c r="P60" s="5"/>
      <c r="Q60" s="26">
        <v>214000</v>
      </c>
      <c r="R60" s="42">
        <v>20213057</v>
      </c>
      <c r="S60" s="5">
        <f t="shared" si="1"/>
        <v>200863087.67413485</v>
      </c>
      <c r="V60" s="7"/>
      <c r="W60" s="53"/>
      <c r="X60" s="2"/>
      <c r="Z60" s="7"/>
    </row>
    <row r="61" spans="1:26" ht="12.75">
      <c r="A61" s="10">
        <v>7</v>
      </c>
      <c r="B61" s="3" t="s">
        <v>98</v>
      </c>
      <c r="C61" s="1" t="s">
        <v>99</v>
      </c>
      <c r="D61" s="31">
        <v>980</v>
      </c>
      <c r="E61" s="7"/>
      <c r="F61" s="42"/>
      <c r="G61" s="5"/>
      <c r="H61" s="42">
        <v>19365589.344355877</v>
      </c>
      <c r="I61" s="5">
        <v>2218619.16</v>
      </c>
      <c r="J61" s="5">
        <v>0</v>
      </c>
      <c r="K61" s="31">
        <v>28313532.269336633</v>
      </c>
      <c r="L61" s="5">
        <v>37307322</v>
      </c>
      <c r="M61" s="5">
        <v>1800000</v>
      </c>
      <c r="N61">
        <v>0</v>
      </c>
      <c r="Q61" s="28"/>
      <c r="R61" s="42">
        <v>13183636</v>
      </c>
      <c r="S61" s="5">
        <f t="shared" si="1"/>
        <v>102188698.77369252</v>
      </c>
      <c r="V61" s="7"/>
      <c r="W61" s="53"/>
      <c r="X61" s="2"/>
      <c r="Z61" s="7"/>
    </row>
    <row r="62" spans="1:26" ht="12.75">
      <c r="A62" s="10">
        <v>7</v>
      </c>
      <c r="B62" s="3" t="s">
        <v>100</v>
      </c>
      <c r="C62" s="1" t="s">
        <v>101</v>
      </c>
      <c r="D62" s="31">
        <v>1933</v>
      </c>
      <c r="E62" s="7"/>
      <c r="F62" s="42"/>
      <c r="G62" s="5"/>
      <c r="H62" s="42">
        <v>35517066.55928154</v>
      </c>
      <c r="I62" s="5">
        <v>5973545.3100000005</v>
      </c>
      <c r="J62" s="5">
        <v>41760212.379152946</v>
      </c>
      <c r="K62" s="31">
        <v>75957233.53630054</v>
      </c>
      <c r="L62" s="5">
        <v>69184046</v>
      </c>
      <c r="M62" s="5">
        <v>3550000</v>
      </c>
      <c r="N62" s="5">
        <v>1395000</v>
      </c>
      <c r="O62" s="5"/>
      <c r="P62" s="5"/>
      <c r="Q62" s="28"/>
      <c r="R62" s="42">
        <v>16213771</v>
      </c>
      <c r="S62" s="5">
        <f t="shared" si="1"/>
        <v>249550874.78473502</v>
      </c>
      <c r="V62" s="7"/>
      <c r="W62" s="53"/>
      <c r="X62" s="2"/>
      <c r="Z62" s="7"/>
    </row>
    <row r="63" spans="1:26" ht="12.75">
      <c r="A63" s="10">
        <v>7</v>
      </c>
      <c r="B63" s="3" t="s">
        <v>102</v>
      </c>
      <c r="C63" s="1" t="s">
        <v>103</v>
      </c>
      <c r="D63" s="31">
        <v>92</v>
      </c>
      <c r="E63" s="7"/>
      <c r="F63" s="42"/>
      <c r="G63" s="5"/>
      <c r="H63" s="42">
        <v>2302228.6183230183</v>
      </c>
      <c r="I63" s="5">
        <v>4914.12</v>
      </c>
      <c r="J63" s="5">
        <v>0</v>
      </c>
      <c r="K63" s="31">
        <v>2282614.892725533</v>
      </c>
      <c r="L63" s="5">
        <v>4897307</v>
      </c>
      <c r="M63" s="5">
        <v>0</v>
      </c>
      <c r="N63">
        <v>0</v>
      </c>
      <c r="Q63" s="28"/>
      <c r="R63" s="42"/>
      <c r="S63" s="5">
        <f t="shared" si="1"/>
        <v>9487064.63104855</v>
      </c>
      <c r="V63" s="7"/>
      <c r="W63" s="53"/>
      <c r="X63" s="2"/>
      <c r="Z63" s="7"/>
    </row>
    <row r="64" spans="1:26" ht="12.75">
      <c r="A64" s="10">
        <v>7</v>
      </c>
      <c r="B64" s="3" t="s">
        <v>104</v>
      </c>
      <c r="C64" s="1" t="s">
        <v>105</v>
      </c>
      <c r="D64" s="31">
        <v>182</v>
      </c>
      <c r="E64" s="7"/>
      <c r="F64" s="42"/>
      <c r="G64" s="5"/>
      <c r="H64" s="42">
        <v>2417537.96499885</v>
      </c>
      <c r="I64" s="5">
        <v>132438.04499999998</v>
      </c>
      <c r="J64" s="5">
        <v>687524.8691073575</v>
      </c>
      <c r="K64" s="31">
        <v>12095883.902805047</v>
      </c>
      <c r="L64" s="5">
        <v>10673657</v>
      </c>
      <c r="M64" s="5">
        <v>0</v>
      </c>
      <c r="N64">
        <v>0</v>
      </c>
      <c r="Q64" s="28"/>
      <c r="R64" s="42"/>
      <c r="S64" s="5">
        <f t="shared" si="1"/>
        <v>26007041.781911254</v>
      </c>
      <c r="V64" s="7"/>
      <c r="W64" s="53"/>
      <c r="X64" s="2"/>
      <c r="Z64" s="7"/>
    </row>
    <row r="65" spans="1:26" ht="12.75">
      <c r="A65" s="10">
        <v>7</v>
      </c>
      <c r="B65" s="3" t="s">
        <v>106</v>
      </c>
      <c r="C65" s="1" t="s">
        <v>107</v>
      </c>
      <c r="D65" s="31">
        <v>995</v>
      </c>
      <c r="E65" s="7"/>
      <c r="F65" s="42"/>
      <c r="G65" s="5"/>
      <c r="H65" s="42">
        <v>9825283.253509747</v>
      </c>
      <c r="I65" s="5">
        <v>1350980.31</v>
      </c>
      <c r="J65" s="5">
        <v>47410645.060717404</v>
      </c>
      <c r="K65" s="31">
        <v>57612200.67081325</v>
      </c>
      <c r="L65" s="5">
        <v>41367494</v>
      </c>
      <c r="M65" s="5">
        <v>3550000</v>
      </c>
      <c r="N65" s="5">
        <v>465000</v>
      </c>
      <c r="O65" s="5"/>
      <c r="P65" s="5"/>
      <c r="Q65" s="28"/>
      <c r="R65" s="42"/>
      <c r="S65" s="5">
        <f t="shared" si="1"/>
        <v>161581603.2950404</v>
      </c>
      <c r="V65" s="7"/>
      <c r="W65" s="53"/>
      <c r="X65" s="2"/>
      <c r="Z65" s="7"/>
    </row>
    <row r="66" spans="1:26" ht="12.75">
      <c r="A66" s="10">
        <v>7</v>
      </c>
      <c r="B66" s="3" t="s">
        <v>108</v>
      </c>
      <c r="C66" s="1" t="s">
        <v>109</v>
      </c>
      <c r="D66" s="31">
        <v>391</v>
      </c>
      <c r="E66" s="7">
        <v>3316000</v>
      </c>
      <c r="F66" s="42"/>
      <c r="G66" s="5"/>
      <c r="H66" s="42">
        <v>10956864.599626044</v>
      </c>
      <c r="I66" s="5">
        <v>285046.85</v>
      </c>
      <c r="J66" s="5">
        <v>9608293.113859862</v>
      </c>
      <c r="K66" s="31">
        <v>20910183.962873116</v>
      </c>
      <c r="L66" s="5">
        <v>20151372</v>
      </c>
      <c r="M66" s="5">
        <v>900000</v>
      </c>
      <c r="N66">
        <v>0</v>
      </c>
      <c r="Q66" s="28"/>
      <c r="R66" s="42"/>
      <c r="S66" s="5">
        <f t="shared" si="1"/>
        <v>66127760.52635902</v>
      </c>
      <c r="V66" s="7"/>
      <c r="W66" s="53"/>
      <c r="X66" s="2"/>
      <c r="Z66" s="7"/>
    </row>
    <row r="67" spans="1:26" ht="12.75">
      <c r="A67" s="10">
        <v>7</v>
      </c>
      <c r="B67" s="3" t="s">
        <v>110</v>
      </c>
      <c r="C67" s="1" t="s">
        <v>111</v>
      </c>
      <c r="D67" s="31">
        <v>362</v>
      </c>
      <c r="E67" s="7"/>
      <c r="F67" s="42"/>
      <c r="G67" s="5">
        <v>4877000</v>
      </c>
      <c r="H67" s="42">
        <v>5880906.687116613</v>
      </c>
      <c r="I67" s="5">
        <v>429728.82</v>
      </c>
      <c r="J67" s="5">
        <v>10833598.7672473</v>
      </c>
      <c r="K67" s="31">
        <v>13416621.284445353</v>
      </c>
      <c r="L67" s="5">
        <v>22664398</v>
      </c>
      <c r="M67" s="5">
        <v>0</v>
      </c>
      <c r="N67" s="5">
        <v>372000</v>
      </c>
      <c r="O67" s="5"/>
      <c r="P67" s="5"/>
      <c r="Q67" s="28"/>
      <c r="R67" s="42"/>
      <c r="S67" s="5">
        <f t="shared" si="1"/>
        <v>58474253.558809265</v>
      </c>
      <c r="V67" s="7"/>
      <c r="W67" s="53"/>
      <c r="X67" s="2"/>
      <c r="Z67" s="7"/>
    </row>
    <row r="68" spans="1:26" ht="12.75">
      <c r="A68" s="10">
        <v>7</v>
      </c>
      <c r="B68" s="3" t="s">
        <v>112</v>
      </c>
      <c r="C68" s="1" t="s">
        <v>113</v>
      </c>
      <c r="D68" s="31">
        <v>388</v>
      </c>
      <c r="E68" s="7"/>
      <c r="F68" s="42"/>
      <c r="G68" s="5">
        <v>2703000</v>
      </c>
      <c r="H68" s="42">
        <v>6433470.7638022145</v>
      </c>
      <c r="I68" s="5">
        <v>827506.56</v>
      </c>
      <c r="J68" s="5">
        <v>3691904.9162138975</v>
      </c>
      <c r="K68" s="31">
        <v>14836664.551018657</v>
      </c>
      <c r="L68" s="5">
        <v>17165650</v>
      </c>
      <c r="M68" s="5">
        <v>0</v>
      </c>
      <c r="N68" s="5">
        <v>186000</v>
      </c>
      <c r="O68" s="5"/>
      <c r="P68" s="5"/>
      <c r="Q68" s="28"/>
      <c r="R68" s="42"/>
      <c r="S68" s="5">
        <f t="shared" si="1"/>
        <v>45844196.79103477</v>
      </c>
      <c r="V68" s="7"/>
      <c r="W68" s="53"/>
      <c r="X68" s="2"/>
      <c r="Z68" s="7"/>
    </row>
    <row r="69" spans="1:26" ht="12.75">
      <c r="A69" s="10">
        <v>7</v>
      </c>
      <c r="B69" s="3" t="s">
        <v>114</v>
      </c>
      <c r="C69" s="1" t="s">
        <v>115</v>
      </c>
      <c r="D69" s="31">
        <v>436</v>
      </c>
      <c r="E69" s="7"/>
      <c r="F69" s="42"/>
      <c r="G69" s="5"/>
      <c r="H69" s="42">
        <v>13491956.12767056</v>
      </c>
      <c r="I69" s="5">
        <v>1034823.09</v>
      </c>
      <c r="J69" s="5">
        <v>0</v>
      </c>
      <c r="K69" s="31">
        <v>16527823.90535407</v>
      </c>
      <c r="L69" s="5">
        <v>21760030</v>
      </c>
      <c r="M69" s="5">
        <v>900000</v>
      </c>
      <c r="N69" s="5">
        <v>186000</v>
      </c>
      <c r="O69" s="5"/>
      <c r="P69" s="5"/>
      <c r="Q69" s="28"/>
      <c r="R69" s="42"/>
      <c r="S69" s="5">
        <f t="shared" si="1"/>
        <v>53900633.12302463</v>
      </c>
      <c r="V69" s="7"/>
      <c r="W69" s="53"/>
      <c r="X69" s="2"/>
      <c r="Z69" s="7"/>
    </row>
    <row r="70" spans="1:26" ht="12.75">
      <c r="A70" s="10">
        <v>7</v>
      </c>
      <c r="B70" s="3" t="s">
        <v>116</v>
      </c>
      <c r="C70" s="1" t="s">
        <v>117</v>
      </c>
      <c r="D70" s="31">
        <v>265</v>
      </c>
      <c r="E70" s="7"/>
      <c r="F70" s="42"/>
      <c r="G70" s="5"/>
      <c r="H70" s="42">
        <v>11499660.720078817</v>
      </c>
      <c r="I70" s="5">
        <v>561623.28</v>
      </c>
      <c r="J70" s="5">
        <v>0</v>
      </c>
      <c r="K70" s="31">
        <v>11056009.78053522</v>
      </c>
      <c r="L70" s="5">
        <v>10340009</v>
      </c>
      <c r="M70" s="5">
        <v>0</v>
      </c>
      <c r="N70" s="5">
        <v>186000</v>
      </c>
      <c r="O70" s="5"/>
      <c r="P70" s="5"/>
      <c r="Q70" s="28"/>
      <c r="R70" s="42">
        <v>3777929</v>
      </c>
      <c r="S70" s="5">
        <f aca="true" t="shared" si="2" ref="S70:S101">SUM(E70:R70)</f>
        <v>37421231.78061403</v>
      </c>
      <c r="V70" s="7"/>
      <c r="W70" s="53"/>
      <c r="X70" s="2"/>
      <c r="Z70" s="7"/>
    </row>
    <row r="71" spans="1:26" ht="12.75">
      <c r="A71" s="10">
        <v>7</v>
      </c>
      <c r="B71" s="3" t="s">
        <v>118</v>
      </c>
      <c r="C71" s="1" t="s">
        <v>119</v>
      </c>
      <c r="D71" s="31">
        <v>64</v>
      </c>
      <c r="E71" s="7"/>
      <c r="F71" s="42"/>
      <c r="G71" s="5"/>
      <c r="H71" s="42">
        <v>927533.6441165677</v>
      </c>
      <c r="I71" s="5">
        <v>207113.98</v>
      </c>
      <c r="J71" s="5">
        <v>1896294.1404566597</v>
      </c>
      <c r="K71" s="31">
        <v>6703901.535823744</v>
      </c>
      <c r="L71" s="5">
        <v>1446863</v>
      </c>
      <c r="M71" s="5">
        <v>0</v>
      </c>
      <c r="N71">
        <v>0</v>
      </c>
      <c r="Q71" s="28"/>
      <c r="R71" s="42"/>
      <c r="S71" s="5">
        <f t="shared" si="2"/>
        <v>11181706.300396971</v>
      </c>
      <c r="V71" s="7"/>
      <c r="W71" s="53"/>
      <c r="X71" s="2"/>
      <c r="Z71" s="7"/>
    </row>
    <row r="72" spans="1:26" ht="12.75">
      <c r="A72" s="10">
        <v>7</v>
      </c>
      <c r="B72" s="3" t="s">
        <v>120</v>
      </c>
      <c r="C72" s="1" t="s">
        <v>121</v>
      </c>
      <c r="D72" s="31">
        <v>696</v>
      </c>
      <c r="E72" s="7">
        <v>4027500</v>
      </c>
      <c r="F72" s="42"/>
      <c r="G72" s="5">
        <v>10681000</v>
      </c>
      <c r="H72" s="42">
        <v>15573916.989335628</v>
      </c>
      <c r="I72" s="5">
        <v>1434501.62</v>
      </c>
      <c r="J72" s="5">
        <v>34510757.832351565</v>
      </c>
      <c r="K72" s="31">
        <v>44675060.8865127</v>
      </c>
      <c r="L72" s="5">
        <v>42292978</v>
      </c>
      <c r="M72" s="5">
        <v>0</v>
      </c>
      <c r="N72">
        <v>0</v>
      </c>
      <c r="Q72" s="28"/>
      <c r="R72" s="42"/>
      <c r="S72" s="5">
        <f t="shared" si="2"/>
        <v>153195715.3281999</v>
      </c>
      <c r="V72" s="7"/>
      <c r="W72" s="53"/>
      <c r="X72" s="2"/>
      <c r="Z72" s="7"/>
    </row>
    <row r="73" spans="1:26" ht="12.75">
      <c r="A73" s="10">
        <v>7</v>
      </c>
      <c r="B73" s="3" t="s">
        <v>122</v>
      </c>
      <c r="C73" s="1" t="s">
        <v>123</v>
      </c>
      <c r="D73" s="31">
        <v>103</v>
      </c>
      <c r="E73" s="7"/>
      <c r="F73" s="42"/>
      <c r="G73" s="5"/>
      <c r="H73" s="42">
        <v>2600326.8805319164</v>
      </c>
      <c r="I73" s="5">
        <v>122016</v>
      </c>
      <c r="J73" s="5">
        <v>0</v>
      </c>
      <c r="K73" s="31">
        <v>4964608.3423403045</v>
      </c>
      <c r="L73" s="5">
        <v>1248336</v>
      </c>
      <c r="M73" s="5">
        <v>0</v>
      </c>
      <c r="N73">
        <v>0</v>
      </c>
      <c r="P73" s="5">
        <v>1276000</v>
      </c>
      <c r="Q73" s="28"/>
      <c r="R73" s="42"/>
      <c r="S73" s="5">
        <f t="shared" si="2"/>
        <v>10211287.22287222</v>
      </c>
      <c r="V73" s="7"/>
      <c r="W73" s="53"/>
      <c r="X73" s="2"/>
      <c r="Z73" s="7"/>
    </row>
    <row r="74" spans="1:26" ht="12.75">
      <c r="A74" s="10">
        <v>7</v>
      </c>
      <c r="B74" s="3" t="s">
        <v>124</v>
      </c>
      <c r="C74" s="1" t="s">
        <v>125</v>
      </c>
      <c r="D74" s="31">
        <v>333</v>
      </c>
      <c r="E74" s="7"/>
      <c r="F74" s="42"/>
      <c r="G74" s="5"/>
      <c r="H74" s="42">
        <v>9974112.54230419</v>
      </c>
      <c r="I74" s="5">
        <v>893152.47</v>
      </c>
      <c r="J74" s="5">
        <v>8502556.761999637</v>
      </c>
      <c r="K74" s="31">
        <v>29888870.09568943</v>
      </c>
      <c r="L74" s="5">
        <v>24833205</v>
      </c>
      <c r="M74" s="5">
        <v>2700000</v>
      </c>
      <c r="N74" s="5">
        <v>279000</v>
      </c>
      <c r="O74" s="5"/>
      <c r="P74" s="5"/>
      <c r="Q74" s="28"/>
      <c r="R74" s="42"/>
      <c r="S74" s="5">
        <f t="shared" si="2"/>
        <v>77070896.86999325</v>
      </c>
      <c r="V74" s="7"/>
      <c r="W74" s="53"/>
      <c r="X74" s="2"/>
      <c r="Z74" s="7"/>
    </row>
    <row r="75" spans="1:26" ht="12.75">
      <c r="A75" s="10">
        <v>7</v>
      </c>
      <c r="B75" s="3" t="s">
        <v>126</v>
      </c>
      <c r="C75" s="1" t="s">
        <v>127</v>
      </c>
      <c r="D75" s="31">
        <v>243</v>
      </c>
      <c r="E75" s="7"/>
      <c r="F75" s="42">
        <v>3000000</v>
      </c>
      <c r="G75" s="5"/>
      <c r="H75" s="42">
        <v>12713351.386267036</v>
      </c>
      <c r="I75" s="5">
        <v>404980.975</v>
      </c>
      <c r="J75" s="5">
        <v>0</v>
      </c>
      <c r="K75" s="31">
        <v>7703197.756083065</v>
      </c>
      <c r="L75" s="5">
        <v>17125098</v>
      </c>
      <c r="M75" s="5">
        <v>0</v>
      </c>
      <c r="N75" s="5">
        <v>372000</v>
      </c>
      <c r="O75" s="5"/>
      <c r="P75" s="5"/>
      <c r="Q75" s="28"/>
      <c r="R75" s="42"/>
      <c r="S75" s="5">
        <f t="shared" si="2"/>
        <v>41318628.1173501</v>
      </c>
      <c r="V75" s="7"/>
      <c r="W75" s="53"/>
      <c r="X75" s="2"/>
      <c r="Z75" s="7"/>
    </row>
    <row r="76" spans="1:26" ht="12.75">
      <c r="A76" s="10">
        <v>7</v>
      </c>
      <c r="B76" s="3" t="s">
        <v>128</v>
      </c>
      <c r="C76" s="1" t="s">
        <v>129</v>
      </c>
      <c r="D76" s="31">
        <v>116</v>
      </c>
      <c r="E76" s="7"/>
      <c r="F76" s="42"/>
      <c r="G76" s="5"/>
      <c r="H76" s="42">
        <v>1367441.4996928668</v>
      </c>
      <c r="I76" s="5">
        <v>322814.625</v>
      </c>
      <c r="J76" s="5">
        <v>3664767.3745007766</v>
      </c>
      <c r="K76" s="31">
        <v>5808520.606291391</v>
      </c>
      <c r="L76" s="5">
        <v>8495290</v>
      </c>
      <c r="M76" s="5">
        <v>0</v>
      </c>
      <c r="N76">
        <v>0</v>
      </c>
      <c r="Q76" s="28"/>
      <c r="R76" s="42"/>
      <c r="S76" s="5">
        <f t="shared" si="2"/>
        <v>19658834.105485033</v>
      </c>
      <c r="V76" s="7"/>
      <c r="W76" s="53"/>
      <c r="X76" s="2"/>
      <c r="Z76" s="7"/>
    </row>
    <row r="77" spans="1:26" ht="12.75">
      <c r="A77" s="10">
        <v>7</v>
      </c>
      <c r="B77" s="3" t="s">
        <v>130</v>
      </c>
      <c r="C77" s="1" t="s">
        <v>131</v>
      </c>
      <c r="D77" s="31">
        <v>411</v>
      </c>
      <c r="E77" s="7">
        <v>1053591</v>
      </c>
      <c r="F77" s="42"/>
      <c r="G77" s="5">
        <v>76000</v>
      </c>
      <c r="H77" s="42">
        <v>13140435.523041416</v>
      </c>
      <c r="I77" s="5">
        <v>956897.925</v>
      </c>
      <c r="J77" s="5">
        <v>0</v>
      </c>
      <c r="K77" s="31">
        <v>10481023.624053068</v>
      </c>
      <c r="L77" s="5">
        <v>6451612</v>
      </c>
      <c r="M77" s="5">
        <v>0</v>
      </c>
      <c r="N77" s="5">
        <v>465000</v>
      </c>
      <c r="O77" s="5"/>
      <c r="P77" s="5"/>
      <c r="Q77" s="28"/>
      <c r="R77" s="42"/>
      <c r="S77" s="5">
        <f t="shared" si="2"/>
        <v>32624560.072094485</v>
      </c>
      <c r="V77" s="7"/>
      <c r="W77" s="53"/>
      <c r="X77" s="2"/>
      <c r="Z77" s="7"/>
    </row>
    <row r="78" spans="1:26" ht="12.75">
      <c r="A78" s="10">
        <v>8</v>
      </c>
      <c r="B78" s="3" t="s">
        <v>132</v>
      </c>
      <c r="C78" s="1" t="s">
        <v>204</v>
      </c>
      <c r="D78" s="31">
        <v>717</v>
      </c>
      <c r="E78" s="7"/>
      <c r="F78" s="42"/>
      <c r="G78" s="5"/>
      <c r="H78" s="42">
        <v>31655710.12420182</v>
      </c>
      <c r="I78" s="5">
        <v>2596330.6149999998</v>
      </c>
      <c r="J78" s="5">
        <v>0</v>
      </c>
      <c r="K78" s="31">
        <v>10383380.28770255</v>
      </c>
      <c r="L78" s="5">
        <v>12661166</v>
      </c>
      <c r="M78" s="5">
        <v>2700000</v>
      </c>
      <c r="N78" s="5">
        <v>93000</v>
      </c>
      <c r="O78" s="5"/>
      <c r="P78" s="5"/>
      <c r="Q78" s="28"/>
      <c r="R78" s="42">
        <v>9989097</v>
      </c>
      <c r="S78" s="5">
        <f t="shared" si="2"/>
        <v>70078684.02690437</v>
      </c>
      <c r="V78" s="7"/>
      <c r="W78" s="53"/>
      <c r="X78" s="2"/>
      <c r="Z78" s="7"/>
    </row>
    <row r="79" spans="1:26" ht="12.75">
      <c r="A79" s="10">
        <v>8</v>
      </c>
      <c r="B79" s="3" t="s">
        <v>133</v>
      </c>
      <c r="C79" s="1" t="s">
        <v>134</v>
      </c>
      <c r="D79" s="31">
        <v>3181</v>
      </c>
      <c r="E79" s="7">
        <v>5661102</v>
      </c>
      <c r="F79" s="42"/>
      <c r="G79" s="5">
        <v>6356000</v>
      </c>
      <c r="H79" s="42">
        <v>68997979.52797571</v>
      </c>
      <c r="I79" s="5">
        <v>6987439.425</v>
      </c>
      <c r="J79" s="5">
        <v>0</v>
      </c>
      <c r="K79" s="31">
        <v>69958742.51933916</v>
      </c>
      <c r="L79" s="5">
        <v>43716482</v>
      </c>
      <c r="M79" s="5">
        <v>8900000</v>
      </c>
      <c r="N79" s="5">
        <v>2697000</v>
      </c>
      <c r="O79" s="5"/>
      <c r="P79" s="5"/>
      <c r="Q79" s="28"/>
      <c r="R79" s="42"/>
      <c r="S79" s="5">
        <f t="shared" si="2"/>
        <v>213274745.47231486</v>
      </c>
      <c r="V79" s="7"/>
      <c r="W79" s="53"/>
      <c r="X79" s="2"/>
      <c r="Z79" s="7"/>
    </row>
    <row r="80" spans="1:26" ht="12.75">
      <c r="A80" s="10">
        <v>8</v>
      </c>
      <c r="B80" s="3" t="s">
        <v>135</v>
      </c>
      <c r="C80" s="1" t="s">
        <v>136</v>
      </c>
      <c r="D80" s="31">
        <v>132</v>
      </c>
      <c r="E80" s="7"/>
      <c r="F80" s="42"/>
      <c r="G80" s="5">
        <v>3895000</v>
      </c>
      <c r="H80" s="42">
        <v>2805730.186718639</v>
      </c>
      <c r="I80" s="5">
        <v>136828.95500000002</v>
      </c>
      <c r="J80" s="5">
        <v>1837753.5138396486</v>
      </c>
      <c r="K80" s="31">
        <v>7513323.105709528</v>
      </c>
      <c r="L80" s="5">
        <v>4890847</v>
      </c>
      <c r="M80" s="5">
        <v>0</v>
      </c>
      <c r="N80" s="5">
        <v>93000</v>
      </c>
      <c r="O80" s="5"/>
      <c r="P80" s="5">
        <v>888166</v>
      </c>
      <c r="Q80" s="28"/>
      <c r="R80" s="42"/>
      <c r="S80" s="5">
        <f t="shared" si="2"/>
        <v>22060648.761267815</v>
      </c>
      <c r="V80" s="7"/>
      <c r="W80" s="53"/>
      <c r="X80" s="2"/>
      <c r="Z80" s="7"/>
    </row>
    <row r="81" spans="1:26" ht="12.75">
      <c r="A81" s="10">
        <v>8</v>
      </c>
      <c r="B81" s="3" t="s">
        <v>137</v>
      </c>
      <c r="C81" s="1" t="s">
        <v>138</v>
      </c>
      <c r="D81" s="31">
        <v>727</v>
      </c>
      <c r="E81" s="7">
        <v>2124697</v>
      </c>
      <c r="F81" s="42"/>
      <c r="G81" s="5"/>
      <c r="H81" s="42">
        <v>21942632.227125466</v>
      </c>
      <c r="I81" s="5">
        <v>1631355.78</v>
      </c>
      <c r="J81" s="5">
        <v>0</v>
      </c>
      <c r="K81" s="31">
        <v>28517044.87449294</v>
      </c>
      <c r="L81" s="5">
        <v>21741195</v>
      </c>
      <c r="M81" s="5">
        <v>900000</v>
      </c>
      <c r="N81">
        <v>0</v>
      </c>
      <c r="Q81" s="28"/>
      <c r="R81" s="42"/>
      <c r="S81" s="5">
        <f t="shared" si="2"/>
        <v>76856924.88161841</v>
      </c>
      <c r="V81" s="7"/>
      <c r="W81" s="53"/>
      <c r="X81" s="2"/>
      <c r="Z81" s="7"/>
    </row>
    <row r="82" spans="1:26" ht="12.75">
      <c r="A82" s="10">
        <v>8</v>
      </c>
      <c r="B82" s="3" t="s">
        <v>139</v>
      </c>
      <c r="C82" s="1" t="s">
        <v>140</v>
      </c>
      <c r="D82" s="31">
        <v>242</v>
      </c>
      <c r="E82" s="7"/>
      <c r="F82" s="42"/>
      <c r="G82" s="5"/>
      <c r="H82" s="42">
        <v>1828326.1725048122</v>
      </c>
      <c r="I82" s="5">
        <v>76473.9</v>
      </c>
      <c r="J82" s="5">
        <v>0</v>
      </c>
      <c r="K82" s="31">
        <v>0</v>
      </c>
      <c r="L82" s="5">
        <v>-3761196</v>
      </c>
      <c r="M82" s="5">
        <v>0</v>
      </c>
      <c r="N82" s="5">
        <v>93000</v>
      </c>
      <c r="O82" s="5"/>
      <c r="P82" s="5"/>
      <c r="Q82" s="28"/>
      <c r="R82" s="42"/>
      <c r="S82" s="5">
        <f t="shared" si="2"/>
        <v>-1763395.9274951878</v>
      </c>
      <c r="V82" s="7"/>
      <c r="W82" s="53"/>
      <c r="X82" s="2"/>
      <c r="Z82" s="7"/>
    </row>
    <row r="83" spans="1:26" ht="12.75">
      <c r="A83" s="10">
        <v>8</v>
      </c>
      <c r="B83" s="3" t="s">
        <v>141</v>
      </c>
      <c r="C83" s="1" t="s">
        <v>142</v>
      </c>
      <c r="D83" s="31">
        <v>136</v>
      </c>
      <c r="E83" s="7"/>
      <c r="F83" s="42"/>
      <c r="G83" s="5"/>
      <c r="H83" s="42">
        <v>3198811.993790382</v>
      </c>
      <c r="I83" s="5">
        <v>396209.71499999997</v>
      </c>
      <c r="J83" s="5">
        <v>6032050.1911007445</v>
      </c>
      <c r="K83" s="31">
        <v>5377929.186481839</v>
      </c>
      <c r="L83" s="5">
        <v>3988412</v>
      </c>
      <c r="M83" s="5">
        <v>0</v>
      </c>
      <c r="N83" s="5">
        <v>279000</v>
      </c>
      <c r="O83" s="5"/>
      <c r="P83" s="5">
        <v>726268</v>
      </c>
      <c r="Q83" s="28"/>
      <c r="R83" s="42"/>
      <c r="S83" s="5">
        <f t="shared" si="2"/>
        <v>19998681.086372964</v>
      </c>
      <c r="V83" s="7"/>
      <c r="W83" s="53"/>
      <c r="X83" s="2"/>
      <c r="Z83" s="7"/>
    </row>
    <row r="84" spans="1:26" ht="12.75">
      <c r="A84" s="10">
        <v>8</v>
      </c>
      <c r="B84" s="3" t="s">
        <v>143</v>
      </c>
      <c r="C84" s="1" t="s">
        <v>144</v>
      </c>
      <c r="D84" s="31">
        <v>38</v>
      </c>
      <c r="E84" s="7"/>
      <c r="F84" s="42"/>
      <c r="G84" s="5"/>
      <c r="H84" s="42">
        <v>413212.3996614985</v>
      </c>
      <c r="I84" s="5">
        <v>9040</v>
      </c>
      <c r="J84" s="5">
        <v>0</v>
      </c>
      <c r="K84" s="31">
        <v>1284230.7306975347</v>
      </c>
      <c r="L84" s="5">
        <v>1253641</v>
      </c>
      <c r="M84" s="5">
        <v>0</v>
      </c>
      <c r="N84">
        <v>0</v>
      </c>
      <c r="Q84" s="28"/>
      <c r="R84" s="42"/>
      <c r="S84" s="5">
        <f t="shared" si="2"/>
        <v>2960124.130359033</v>
      </c>
      <c r="V84" s="7"/>
      <c r="W84" s="53"/>
      <c r="X84" s="2"/>
      <c r="Z84" s="7"/>
    </row>
    <row r="85" spans="1:26" ht="12.75">
      <c r="A85" s="10">
        <v>8</v>
      </c>
      <c r="B85" s="3" t="s">
        <v>145</v>
      </c>
      <c r="C85" s="1" t="s">
        <v>146</v>
      </c>
      <c r="D85" s="31">
        <v>51</v>
      </c>
      <c r="E85" s="7"/>
      <c r="F85" s="42"/>
      <c r="G85" s="5"/>
      <c r="H85" s="42">
        <v>868040.0110019529</v>
      </c>
      <c r="I85" s="5">
        <v>143175</v>
      </c>
      <c r="J85" s="5">
        <v>1758538.168224711</v>
      </c>
      <c r="K85" s="31">
        <v>4139734.795990635</v>
      </c>
      <c r="L85" s="5">
        <v>2927044</v>
      </c>
      <c r="M85" s="5">
        <v>0</v>
      </c>
      <c r="N85">
        <v>0</v>
      </c>
      <c r="P85" s="5">
        <v>826539</v>
      </c>
      <c r="Q85" s="28"/>
      <c r="R85" s="42"/>
      <c r="S85" s="5">
        <f t="shared" si="2"/>
        <v>10663070.9752173</v>
      </c>
      <c r="V85" s="7"/>
      <c r="W85" s="53"/>
      <c r="X85" s="2"/>
      <c r="Z85" s="7"/>
    </row>
    <row r="86" spans="1:26" ht="12.75">
      <c r="A86" s="10">
        <v>8</v>
      </c>
      <c r="B86" s="3" t="s">
        <v>147</v>
      </c>
      <c r="C86" s="1" t="s">
        <v>148</v>
      </c>
      <c r="D86" s="31">
        <v>249</v>
      </c>
      <c r="E86" s="7"/>
      <c r="F86" s="42"/>
      <c r="G86" s="5"/>
      <c r="H86" s="42">
        <v>6515401.497439629</v>
      </c>
      <c r="I86" s="5">
        <v>389405.585</v>
      </c>
      <c r="J86" s="5">
        <v>4174521.3770489395</v>
      </c>
      <c r="K86" s="31">
        <v>13225985.395626178</v>
      </c>
      <c r="L86" s="5">
        <v>14198014</v>
      </c>
      <c r="M86" s="5">
        <v>0</v>
      </c>
      <c r="N86">
        <v>0</v>
      </c>
      <c r="Q86" s="28"/>
      <c r="R86" s="42"/>
      <c r="S86" s="5">
        <f t="shared" si="2"/>
        <v>38503327.85511474</v>
      </c>
      <c r="V86" s="7"/>
      <c r="W86" s="53"/>
      <c r="X86" s="2"/>
      <c r="Z86" s="7"/>
    </row>
    <row r="87" spans="1:26" ht="12.75">
      <c r="A87" s="10">
        <v>8</v>
      </c>
      <c r="B87" s="3" t="s">
        <v>149</v>
      </c>
      <c r="C87" s="1" t="s">
        <v>150</v>
      </c>
      <c r="D87" s="31">
        <v>479</v>
      </c>
      <c r="E87" s="7"/>
      <c r="F87" s="42"/>
      <c r="G87" s="5">
        <v>14624000</v>
      </c>
      <c r="H87" s="42">
        <v>13479936.07135649</v>
      </c>
      <c r="I87" s="5">
        <v>794922.075</v>
      </c>
      <c r="J87" s="5">
        <v>0</v>
      </c>
      <c r="K87" s="31">
        <v>30200910.72749069</v>
      </c>
      <c r="L87" s="5">
        <v>13686146</v>
      </c>
      <c r="M87" s="5">
        <v>1780000</v>
      </c>
      <c r="N87" s="5">
        <v>558000</v>
      </c>
      <c r="O87" s="5"/>
      <c r="P87" s="5"/>
      <c r="Q87" s="28"/>
      <c r="R87" s="42"/>
      <c r="S87" s="5">
        <f t="shared" si="2"/>
        <v>75123914.87384719</v>
      </c>
      <c r="V87" s="7"/>
      <c r="W87" s="53"/>
      <c r="X87" s="2"/>
      <c r="Z87" s="7"/>
    </row>
    <row r="88" spans="1:26" ht="12.75">
      <c r="A88" s="10">
        <v>8</v>
      </c>
      <c r="B88" s="3">
        <v>7619</v>
      </c>
      <c r="C88" s="1" t="s">
        <v>207</v>
      </c>
      <c r="D88" s="31">
        <v>869</v>
      </c>
      <c r="E88" s="7">
        <v>8283000</v>
      </c>
      <c r="F88" s="42"/>
      <c r="G88" s="5"/>
      <c r="H88" s="42">
        <v>28404206.47556203</v>
      </c>
      <c r="I88" s="5">
        <v>1204623.42</v>
      </c>
      <c r="J88" s="5">
        <v>0</v>
      </c>
      <c r="K88" s="31">
        <v>27165564.74577785</v>
      </c>
      <c r="L88" s="5">
        <v>31927854</v>
      </c>
      <c r="M88" s="5">
        <v>4460000</v>
      </c>
      <c r="N88" s="5">
        <v>1581000</v>
      </c>
      <c r="O88" s="5"/>
      <c r="P88" s="5"/>
      <c r="Q88" s="28"/>
      <c r="R88" s="42"/>
      <c r="S88" s="5">
        <f t="shared" si="2"/>
        <v>103026248.64133988</v>
      </c>
      <c r="V88" s="7"/>
      <c r="W88" s="53"/>
      <c r="X88" s="2"/>
      <c r="Z88" s="7"/>
    </row>
    <row r="89" spans="1:26" ht="12.75">
      <c r="A89" s="10">
        <v>8</v>
      </c>
      <c r="B89" s="3">
        <v>7620</v>
      </c>
      <c r="C89" s="1" t="s">
        <v>211</v>
      </c>
      <c r="D89" s="31">
        <v>3338</v>
      </c>
      <c r="E89" s="7">
        <v>16400000</v>
      </c>
      <c r="F89" s="42"/>
      <c r="G89" s="5"/>
      <c r="H89" s="42">
        <v>56236313.74988695</v>
      </c>
      <c r="I89" s="5">
        <v>7113961.755</v>
      </c>
      <c r="J89" s="5">
        <v>0</v>
      </c>
      <c r="K89" s="31">
        <v>103623322.05404967</v>
      </c>
      <c r="L89" s="5">
        <v>81475446</v>
      </c>
      <c r="M89" s="5">
        <v>6250000</v>
      </c>
      <c r="N89" s="5">
        <v>1767000</v>
      </c>
      <c r="O89" s="5"/>
      <c r="P89" s="5"/>
      <c r="Q89" s="28"/>
      <c r="R89" s="42"/>
      <c r="S89" s="5">
        <f t="shared" si="2"/>
        <v>272866043.5589366</v>
      </c>
      <c r="V89" s="7"/>
      <c r="W89" s="53"/>
      <c r="X89" s="2"/>
      <c r="Z89" s="7"/>
    </row>
    <row r="90" spans="1:26" ht="12.75">
      <c r="A90" s="10">
        <v>8</v>
      </c>
      <c r="B90" s="3" t="s">
        <v>151</v>
      </c>
      <c r="C90" s="1" t="s">
        <v>152</v>
      </c>
      <c r="D90" s="31">
        <v>2230</v>
      </c>
      <c r="E90" s="7"/>
      <c r="F90" s="42"/>
      <c r="G90" s="5"/>
      <c r="H90" s="42">
        <v>40971174.4701912</v>
      </c>
      <c r="I90" s="5">
        <v>4394659.665</v>
      </c>
      <c r="J90" s="5">
        <v>32130158.570305217</v>
      </c>
      <c r="K90" s="31">
        <v>110645184.88644841</v>
      </c>
      <c r="L90" s="5">
        <v>112627981</v>
      </c>
      <c r="M90" s="5">
        <v>7450000</v>
      </c>
      <c r="N90" s="5">
        <v>1860000</v>
      </c>
      <c r="O90" s="5"/>
      <c r="P90" s="5"/>
      <c r="Q90" s="28"/>
      <c r="R90" s="42">
        <v>35951466</v>
      </c>
      <c r="S90" s="5">
        <f t="shared" si="2"/>
        <v>346030624.5919448</v>
      </c>
      <c r="V90" s="7"/>
      <c r="W90" s="53"/>
      <c r="X90" s="2"/>
      <c r="Z90" s="7"/>
    </row>
    <row r="91" spans="1:26" ht="12.75">
      <c r="A91" s="10">
        <v>9</v>
      </c>
      <c r="B91" s="3" t="s">
        <v>153</v>
      </c>
      <c r="C91" s="1" t="s">
        <v>205</v>
      </c>
      <c r="D91" s="31">
        <v>4227</v>
      </c>
      <c r="E91" s="7"/>
      <c r="F91" s="42"/>
      <c r="G91" s="5"/>
      <c r="H91" s="42">
        <v>76972524.66249473</v>
      </c>
      <c r="I91" s="5">
        <v>8426832.3</v>
      </c>
      <c r="J91" s="5">
        <v>0</v>
      </c>
      <c r="K91" s="31">
        <v>84941145.85006912</v>
      </c>
      <c r="L91" s="5">
        <v>71559191</v>
      </c>
      <c r="M91" s="5">
        <v>13400000</v>
      </c>
      <c r="N91" s="5">
        <v>1674000</v>
      </c>
      <c r="O91" s="5"/>
      <c r="P91" s="5"/>
      <c r="Q91" s="28"/>
      <c r="R91" s="42">
        <v>35218711</v>
      </c>
      <c r="S91" s="5">
        <f t="shared" si="2"/>
        <v>292192404.81256384</v>
      </c>
      <c r="V91" s="7"/>
      <c r="W91" s="53"/>
      <c r="X91" s="2"/>
      <c r="Z91" s="7"/>
    </row>
    <row r="92" spans="1:26" ht="12.75">
      <c r="A92" s="10">
        <v>9</v>
      </c>
      <c r="B92" s="3" t="s">
        <v>154</v>
      </c>
      <c r="C92" s="1" t="s">
        <v>155</v>
      </c>
      <c r="D92" s="31">
        <v>6525</v>
      </c>
      <c r="E92" s="7">
        <v>8424671</v>
      </c>
      <c r="F92" s="42"/>
      <c r="G92" s="5"/>
      <c r="H92" s="42">
        <v>82925027.70849834</v>
      </c>
      <c r="I92" s="5">
        <v>12734571.215</v>
      </c>
      <c r="J92" s="5">
        <v>0</v>
      </c>
      <c r="K92" s="31">
        <v>99013280.98020375</v>
      </c>
      <c r="L92" s="5">
        <v>126449945</v>
      </c>
      <c r="M92" s="5">
        <v>12500000</v>
      </c>
      <c r="N92" s="5">
        <v>744000</v>
      </c>
      <c r="O92" s="5"/>
      <c r="P92" s="5"/>
      <c r="Q92" s="26">
        <v>14449000</v>
      </c>
      <c r="R92" s="42"/>
      <c r="S92" s="5">
        <f t="shared" si="2"/>
        <v>357240495.9037021</v>
      </c>
      <c r="V92" s="7"/>
      <c r="W92" s="53"/>
      <c r="X92" s="2"/>
      <c r="Z92" s="7"/>
    </row>
    <row r="93" spans="1:26" ht="12.75">
      <c r="A93" s="10">
        <v>9</v>
      </c>
      <c r="B93" s="3" t="s">
        <v>156</v>
      </c>
      <c r="C93" s="1" t="s">
        <v>157</v>
      </c>
      <c r="D93" s="31">
        <v>509</v>
      </c>
      <c r="E93" s="7"/>
      <c r="F93" s="42"/>
      <c r="G93" s="5">
        <v>15004000</v>
      </c>
      <c r="H93" s="42">
        <v>13165038.057550946</v>
      </c>
      <c r="I93" s="5">
        <v>928095.495</v>
      </c>
      <c r="J93" s="5">
        <v>8361012.7713268865</v>
      </c>
      <c r="K93" s="31">
        <v>20593749.65852636</v>
      </c>
      <c r="L93" s="5">
        <v>20618576</v>
      </c>
      <c r="M93" s="5">
        <v>900000</v>
      </c>
      <c r="N93">
        <v>0</v>
      </c>
      <c r="Q93" s="28"/>
      <c r="R93" s="42"/>
      <c r="S93" s="5">
        <f t="shared" si="2"/>
        <v>79570471.9824042</v>
      </c>
      <c r="V93" s="7"/>
      <c r="W93" s="53"/>
      <c r="X93" s="2"/>
      <c r="Z93" s="7"/>
    </row>
    <row r="94" spans="1:26" ht="12.75">
      <c r="A94" s="10">
        <v>9</v>
      </c>
      <c r="B94" s="3" t="s">
        <v>158</v>
      </c>
      <c r="C94" s="1" t="s">
        <v>159</v>
      </c>
      <c r="D94" s="31">
        <v>506</v>
      </c>
      <c r="E94" s="7"/>
      <c r="F94" s="42"/>
      <c r="G94" s="5">
        <v>238000</v>
      </c>
      <c r="H94" s="42">
        <v>13395722.70323839</v>
      </c>
      <c r="I94" s="5">
        <v>735110.59</v>
      </c>
      <c r="J94" s="5">
        <v>1510192.6951411595</v>
      </c>
      <c r="K94" s="31">
        <v>36402832.197367355</v>
      </c>
      <c r="L94" s="5">
        <v>16570187</v>
      </c>
      <c r="M94" s="5">
        <v>0</v>
      </c>
      <c r="N94" s="5">
        <v>186000</v>
      </c>
      <c r="O94" s="5"/>
      <c r="P94" s="5"/>
      <c r="Q94" s="28"/>
      <c r="R94" s="42"/>
      <c r="S94" s="5">
        <f t="shared" si="2"/>
        <v>69038045.18574691</v>
      </c>
      <c r="V94" s="7"/>
      <c r="W94" s="53"/>
      <c r="X94" s="2"/>
      <c r="Z94" s="7"/>
    </row>
    <row r="95" spans="1:26" ht="12.75">
      <c r="A95" s="10">
        <v>9</v>
      </c>
      <c r="B95" s="3" t="s">
        <v>160</v>
      </c>
      <c r="C95" s="1" t="s">
        <v>161</v>
      </c>
      <c r="D95" s="31">
        <v>149</v>
      </c>
      <c r="E95" s="7"/>
      <c r="F95" s="42"/>
      <c r="G95" s="5"/>
      <c r="H95" s="42">
        <v>4368768.951107174</v>
      </c>
      <c r="I95" s="5">
        <v>0</v>
      </c>
      <c r="J95" s="5">
        <v>0</v>
      </c>
      <c r="K95" s="31">
        <v>0</v>
      </c>
      <c r="L95" s="5">
        <v>3660296</v>
      </c>
      <c r="M95" s="5">
        <v>0</v>
      </c>
      <c r="N95">
        <v>0</v>
      </c>
      <c r="Q95" s="28"/>
      <c r="R95" s="42"/>
      <c r="S95" s="5">
        <f t="shared" si="2"/>
        <v>8029064.951107174</v>
      </c>
      <c r="V95" s="7"/>
      <c r="W95" s="53"/>
      <c r="X95" s="2"/>
      <c r="Z95" s="7"/>
    </row>
    <row r="96" spans="1:26" ht="12.75">
      <c r="A96" s="10">
        <v>9</v>
      </c>
      <c r="B96" s="3" t="s">
        <v>162</v>
      </c>
      <c r="C96" s="1" t="s">
        <v>163</v>
      </c>
      <c r="D96" s="31">
        <v>1651</v>
      </c>
      <c r="E96" s="7"/>
      <c r="F96" s="42"/>
      <c r="G96" s="5">
        <v>16860000</v>
      </c>
      <c r="H96" s="42">
        <v>28673920.895838056</v>
      </c>
      <c r="I96" s="5">
        <v>1766373.645</v>
      </c>
      <c r="J96" s="5">
        <v>60444479.68124468</v>
      </c>
      <c r="K96" s="31">
        <v>100386819.5256741</v>
      </c>
      <c r="L96" s="5">
        <v>69602350</v>
      </c>
      <c r="M96" s="5">
        <v>6300000</v>
      </c>
      <c r="N96" s="5">
        <v>1488000</v>
      </c>
      <c r="O96" s="5"/>
      <c r="P96" s="5"/>
      <c r="Q96" s="5"/>
      <c r="R96" s="42"/>
      <c r="S96" s="5">
        <f t="shared" si="2"/>
        <v>285521943.74775684</v>
      </c>
      <c r="V96" s="7"/>
      <c r="W96" s="53"/>
      <c r="X96" s="2"/>
      <c r="Z96" s="7"/>
    </row>
    <row r="97" spans="1:26" ht="12.75">
      <c r="A97" s="10">
        <v>9</v>
      </c>
      <c r="B97" s="3" t="s">
        <v>164</v>
      </c>
      <c r="C97" s="1" t="s">
        <v>165</v>
      </c>
      <c r="D97" s="31">
        <v>1444</v>
      </c>
      <c r="E97" s="7">
        <v>2896000</v>
      </c>
      <c r="F97" s="42"/>
      <c r="G97" s="5"/>
      <c r="H97" s="42">
        <v>31827331.8768271</v>
      </c>
      <c r="I97" s="5">
        <v>3242914.185</v>
      </c>
      <c r="J97" s="5">
        <v>0</v>
      </c>
      <c r="K97" s="31">
        <v>70729823.5125691</v>
      </c>
      <c r="L97" s="5">
        <v>69972165</v>
      </c>
      <c r="M97" s="5">
        <v>1800000</v>
      </c>
      <c r="N97" s="5">
        <v>1395000</v>
      </c>
      <c r="O97" s="5"/>
      <c r="P97" s="5"/>
      <c r="Q97" s="5"/>
      <c r="R97" s="42"/>
      <c r="S97" s="5">
        <f t="shared" si="2"/>
        <v>181863234.5743962</v>
      </c>
      <c r="V97" s="7"/>
      <c r="W97" s="53"/>
      <c r="X97" s="2"/>
      <c r="Z97" s="7"/>
    </row>
    <row r="98" spans="1:26" ht="12.75">
      <c r="A98" s="10">
        <v>9</v>
      </c>
      <c r="B98" s="3" t="s">
        <v>166</v>
      </c>
      <c r="C98" s="1" t="s">
        <v>167</v>
      </c>
      <c r="D98" s="31">
        <v>138</v>
      </c>
      <c r="E98" s="7"/>
      <c r="F98" s="42"/>
      <c r="G98" s="5">
        <v>793000</v>
      </c>
      <c r="H98" s="42">
        <v>1593978.935027591</v>
      </c>
      <c r="I98" s="5">
        <v>27900</v>
      </c>
      <c r="J98" s="5">
        <v>6779699.179952572</v>
      </c>
      <c r="K98" s="31">
        <v>8572336.55565241</v>
      </c>
      <c r="L98" s="5">
        <v>11549073</v>
      </c>
      <c r="M98" s="5">
        <v>0</v>
      </c>
      <c r="N98">
        <v>0</v>
      </c>
      <c r="Q98" s="5"/>
      <c r="R98" s="42"/>
      <c r="S98" s="5">
        <f t="shared" si="2"/>
        <v>29315987.67063257</v>
      </c>
      <c r="V98" s="7"/>
      <c r="W98" s="53"/>
      <c r="X98" s="2"/>
      <c r="Z98" s="7"/>
    </row>
    <row r="99" spans="1:26" ht="12.75">
      <c r="A99" s="10">
        <v>9</v>
      </c>
      <c r="B99" s="3" t="s">
        <v>168</v>
      </c>
      <c r="C99" s="1" t="s">
        <v>169</v>
      </c>
      <c r="D99" s="31">
        <v>196</v>
      </c>
      <c r="E99" s="7"/>
      <c r="F99" s="42"/>
      <c r="G99" s="5"/>
      <c r="H99" s="42">
        <v>3302321.1296398644</v>
      </c>
      <c r="I99" s="5">
        <v>33364.155</v>
      </c>
      <c r="J99" s="5">
        <v>1847910.5821910934</v>
      </c>
      <c r="K99" s="31">
        <v>12723530.02552122</v>
      </c>
      <c r="L99" s="5">
        <v>10224436</v>
      </c>
      <c r="M99" s="5">
        <v>0</v>
      </c>
      <c r="N99">
        <v>0</v>
      </c>
      <c r="Q99" s="5"/>
      <c r="R99" s="42"/>
      <c r="S99" s="5">
        <f t="shared" si="2"/>
        <v>28131561.89235218</v>
      </c>
      <c r="V99" s="7"/>
      <c r="W99" s="53"/>
      <c r="X99" s="2"/>
      <c r="Z99" s="7"/>
    </row>
    <row r="100" spans="1:26" ht="12.75">
      <c r="A100" s="10">
        <v>9</v>
      </c>
      <c r="B100" s="3" t="s">
        <v>170</v>
      </c>
      <c r="C100" s="1" t="s">
        <v>171</v>
      </c>
      <c r="D100" s="31">
        <v>183</v>
      </c>
      <c r="E100" s="7"/>
      <c r="F100" s="42"/>
      <c r="G100" s="5">
        <v>7765000</v>
      </c>
      <c r="H100" s="42">
        <v>2242503.2855050224</v>
      </c>
      <c r="I100" s="5">
        <v>154619.475</v>
      </c>
      <c r="J100" s="5">
        <v>5616963.566050777</v>
      </c>
      <c r="K100" s="31">
        <v>12206170.689524159</v>
      </c>
      <c r="L100" s="5">
        <v>9540892</v>
      </c>
      <c r="M100" s="5">
        <v>0</v>
      </c>
      <c r="N100">
        <v>0</v>
      </c>
      <c r="Q100" s="5"/>
      <c r="R100" s="42"/>
      <c r="S100" s="5">
        <f t="shared" si="2"/>
        <v>37526149.01607996</v>
      </c>
      <c r="V100" s="7"/>
      <c r="W100" s="53"/>
      <c r="X100" s="2"/>
      <c r="Z100" s="7"/>
    </row>
    <row r="101" spans="1:26" ht="12.75">
      <c r="A101" s="10">
        <v>9</v>
      </c>
      <c r="B101" s="3" t="s">
        <v>172</v>
      </c>
      <c r="C101" s="1" t="s">
        <v>173</v>
      </c>
      <c r="D101" s="31">
        <v>754</v>
      </c>
      <c r="E101" s="7"/>
      <c r="F101" s="42"/>
      <c r="G101" s="5">
        <v>1096000</v>
      </c>
      <c r="H101" s="42">
        <v>14808075.100368429</v>
      </c>
      <c r="I101" s="5">
        <v>888843.22</v>
      </c>
      <c r="J101" s="5">
        <v>26161194.23013868</v>
      </c>
      <c r="K101" s="31">
        <v>38828206.927547</v>
      </c>
      <c r="L101" s="5">
        <v>35288849</v>
      </c>
      <c r="M101" s="5">
        <v>6300000</v>
      </c>
      <c r="N101">
        <v>0</v>
      </c>
      <c r="Q101" s="5"/>
      <c r="R101" s="42"/>
      <c r="S101" s="5">
        <f t="shared" si="2"/>
        <v>123371168.4780541</v>
      </c>
      <c r="V101" s="7"/>
      <c r="W101" s="53"/>
      <c r="X101" s="2"/>
      <c r="Z101" s="7"/>
    </row>
    <row r="102" spans="1:26" ht="12.75">
      <c r="A102" s="10">
        <v>9</v>
      </c>
      <c r="B102" s="3" t="s">
        <v>174</v>
      </c>
      <c r="C102" s="1" t="s">
        <v>206</v>
      </c>
      <c r="D102" s="31">
        <v>2021</v>
      </c>
      <c r="E102" s="7"/>
      <c r="F102" s="42"/>
      <c r="G102" s="5"/>
      <c r="H102" s="42">
        <v>20208931.354277357</v>
      </c>
      <c r="I102" s="5">
        <v>2729173.355</v>
      </c>
      <c r="J102" s="5">
        <v>54204755.19485259</v>
      </c>
      <c r="K102" s="31">
        <v>49028330.073807806</v>
      </c>
      <c r="L102" s="5">
        <v>64836781</v>
      </c>
      <c r="M102" s="5">
        <v>3600000</v>
      </c>
      <c r="N102" s="5">
        <v>651000</v>
      </c>
      <c r="O102" s="5"/>
      <c r="P102" s="5"/>
      <c r="Q102" s="5"/>
      <c r="R102" s="42"/>
      <c r="S102" s="5">
        <f>SUM(E102:R102)</f>
        <v>195258970.97793776</v>
      </c>
      <c r="V102" s="7"/>
      <c r="W102" s="53"/>
      <c r="X102" s="2"/>
      <c r="Z102" s="7"/>
    </row>
    <row r="103" spans="1:26" ht="12.75">
      <c r="A103" s="10">
        <v>9</v>
      </c>
      <c r="B103" s="3" t="s">
        <v>175</v>
      </c>
      <c r="C103" s="1" t="s">
        <v>176</v>
      </c>
      <c r="D103" s="31">
        <v>1726</v>
      </c>
      <c r="E103" s="7"/>
      <c r="F103" s="42"/>
      <c r="G103" s="5"/>
      <c r="H103" s="42">
        <v>27236616.949651133</v>
      </c>
      <c r="I103" s="5">
        <v>3280024.07</v>
      </c>
      <c r="J103" s="5">
        <v>0</v>
      </c>
      <c r="K103" s="31">
        <v>55259927.282890685</v>
      </c>
      <c r="L103" s="5">
        <v>47782020</v>
      </c>
      <c r="M103" s="5">
        <v>4500000</v>
      </c>
      <c r="N103" s="5">
        <v>2697000</v>
      </c>
      <c r="O103" s="5"/>
      <c r="P103" s="5"/>
      <c r="Q103" s="5"/>
      <c r="R103" s="42"/>
      <c r="S103" s="5">
        <f>SUM(E103:R103)</f>
        <v>140755588.30254182</v>
      </c>
      <c r="V103" s="7"/>
      <c r="W103" s="53"/>
      <c r="X103" s="2"/>
      <c r="Z103" s="7"/>
    </row>
    <row r="104" spans="1:26" ht="12.75">
      <c r="A104" s="10">
        <v>9</v>
      </c>
      <c r="B104" s="3" t="s">
        <v>177</v>
      </c>
      <c r="C104" s="1" t="s">
        <v>178</v>
      </c>
      <c r="D104" s="31">
        <v>346</v>
      </c>
      <c r="E104" s="7">
        <v>5798909</v>
      </c>
      <c r="F104" s="42"/>
      <c r="G104" s="5"/>
      <c r="H104" s="42">
        <v>15499118.25668982</v>
      </c>
      <c r="I104" s="5">
        <v>2075433.105</v>
      </c>
      <c r="J104" s="5">
        <v>0</v>
      </c>
      <c r="K104" s="31">
        <v>0</v>
      </c>
      <c r="L104" s="5">
        <v>16413582</v>
      </c>
      <c r="M104" s="5">
        <v>900000</v>
      </c>
      <c r="N104">
        <v>0</v>
      </c>
      <c r="Q104" s="5"/>
      <c r="R104" s="42"/>
      <c r="S104" s="5">
        <f>SUM(E104:R104)</f>
        <v>40687042.36168982</v>
      </c>
      <c r="V104" s="7"/>
      <c r="W104" s="53"/>
      <c r="X104" s="2"/>
      <c r="Z104" s="7"/>
    </row>
    <row r="105" spans="1:26" ht="12.75">
      <c r="A105" s="10">
        <v>9</v>
      </c>
      <c r="B105" s="3" t="s">
        <v>179</v>
      </c>
      <c r="C105" s="1" t="s">
        <v>180</v>
      </c>
      <c r="D105" s="31">
        <v>529</v>
      </c>
      <c r="E105" s="7">
        <v>14323539</v>
      </c>
      <c r="F105" s="42"/>
      <c r="G105" s="5"/>
      <c r="H105" s="42">
        <v>12808223.987675542</v>
      </c>
      <c r="I105" s="5">
        <v>393891.27</v>
      </c>
      <c r="J105" s="5">
        <v>0</v>
      </c>
      <c r="K105" s="31">
        <v>0</v>
      </c>
      <c r="L105" s="5">
        <v>32312982</v>
      </c>
      <c r="M105" s="5">
        <v>3600000</v>
      </c>
      <c r="N105">
        <v>0</v>
      </c>
      <c r="Q105" s="5"/>
      <c r="R105" s="42"/>
      <c r="S105" s="5">
        <f>SUM(E105:R105)</f>
        <v>63438636.25767554</v>
      </c>
      <c r="V105" s="7"/>
      <c r="W105" s="53"/>
      <c r="X105" s="2"/>
      <c r="Z105" s="7"/>
    </row>
    <row r="106" spans="1:64" s="4" customFormat="1" ht="12.75">
      <c r="A106" s="33">
        <v>9</v>
      </c>
      <c r="B106" s="34" t="s">
        <v>181</v>
      </c>
      <c r="C106" s="17" t="s">
        <v>182</v>
      </c>
      <c r="D106" s="35">
        <v>889</v>
      </c>
      <c r="E106" s="6">
        <v>43082000</v>
      </c>
      <c r="F106" s="46"/>
      <c r="G106" s="7"/>
      <c r="H106" s="46">
        <v>20536067.216448855</v>
      </c>
      <c r="I106" s="6">
        <v>2115447.285</v>
      </c>
      <c r="J106" s="7">
        <v>0</v>
      </c>
      <c r="K106" s="35">
        <v>39540086.84560561</v>
      </c>
      <c r="L106" s="5">
        <v>48702565</v>
      </c>
      <c r="M106" s="6">
        <v>900000</v>
      </c>
      <c r="N106" s="6">
        <v>279000</v>
      </c>
      <c r="O106" s="6"/>
      <c r="P106" s="6"/>
      <c r="Q106" s="6"/>
      <c r="R106" s="46"/>
      <c r="S106" s="5">
        <f>SUM(E106:R106)</f>
        <v>155155166.34705448</v>
      </c>
      <c r="T106" s="2"/>
      <c r="U106" s="2"/>
      <c r="V106" s="7"/>
      <c r="W106" s="53"/>
      <c r="X106" s="2"/>
      <c r="Y106" s="2"/>
      <c r="Z106" s="7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26" ht="13.5" thickBot="1">
      <c r="A107" s="10"/>
      <c r="B107" s="2"/>
      <c r="D107" s="16">
        <f aca="true" t="shared" si="3" ref="D107:S107">SUM(D6:D106)</f>
        <v>293186</v>
      </c>
      <c r="E107" s="24">
        <f t="shared" si="3"/>
        <v>221753859</v>
      </c>
      <c r="F107" s="41">
        <f t="shared" si="3"/>
        <v>10500000</v>
      </c>
      <c r="G107" s="25">
        <f t="shared" si="3"/>
        <v>147533000</v>
      </c>
      <c r="H107" s="41">
        <f t="shared" si="3"/>
        <v>1927885999.9999995</v>
      </c>
      <c r="I107" s="39">
        <f t="shared" si="3"/>
        <v>716023866.9599996</v>
      </c>
      <c r="J107" s="25">
        <f t="shared" si="3"/>
        <v>951937390.5455985</v>
      </c>
      <c r="K107" s="39">
        <f t="shared" si="3"/>
        <v>3100000000.000001</v>
      </c>
      <c r="L107" s="25">
        <f t="shared" si="3"/>
        <v>3340778279</v>
      </c>
      <c r="M107" s="25">
        <f t="shared" si="3"/>
        <v>941036670</v>
      </c>
      <c r="N107" s="39">
        <f t="shared" si="3"/>
        <v>78931351</v>
      </c>
      <c r="O107" s="39">
        <f t="shared" si="3"/>
        <v>23493456</v>
      </c>
      <c r="P107" s="39">
        <f t="shared" si="3"/>
        <v>10429556</v>
      </c>
      <c r="Q107" s="39">
        <f t="shared" si="3"/>
        <v>194045000</v>
      </c>
      <c r="R107" s="41">
        <f t="shared" si="3"/>
        <v>200000000</v>
      </c>
      <c r="S107" s="9">
        <f t="shared" si="3"/>
        <v>11864348428.5056</v>
      </c>
      <c r="V107" s="7"/>
      <c r="W107" s="53"/>
      <c r="X107" s="2"/>
      <c r="Z107" s="7"/>
    </row>
    <row r="108" spans="1:26" ht="13.5" thickTop="1">
      <c r="A108" s="10"/>
      <c r="B108" s="2"/>
      <c r="D108" s="7"/>
      <c r="E108" s="47"/>
      <c r="F108" s="62"/>
      <c r="G108" s="47"/>
      <c r="H108" s="62"/>
      <c r="I108" s="50"/>
      <c r="J108" s="47"/>
      <c r="K108" s="50"/>
      <c r="L108" s="47"/>
      <c r="M108" s="47"/>
      <c r="N108" s="50"/>
      <c r="O108" s="50"/>
      <c r="P108" s="50"/>
      <c r="Q108" s="50"/>
      <c r="R108" s="62"/>
      <c r="S108" s="7"/>
      <c r="V108" s="7"/>
      <c r="W108" s="53"/>
      <c r="X108" s="2"/>
      <c r="Z108" s="7"/>
    </row>
    <row r="109" spans="1:26" ht="12.75">
      <c r="A109" s="10"/>
      <c r="B109" s="2"/>
      <c r="D109" s="7"/>
      <c r="E109" s="47"/>
      <c r="F109" s="62"/>
      <c r="G109" s="47"/>
      <c r="H109" s="62"/>
      <c r="I109" s="50"/>
      <c r="J109" s="47"/>
      <c r="K109" s="50"/>
      <c r="L109" s="47"/>
      <c r="M109" s="47"/>
      <c r="N109" s="50"/>
      <c r="O109" s="50"/>
      <c r="P109" s="50"/>
      <c r="Q109" s="50"/>
      <c r="R109" s="62"/>
      <c r="S109" s="7"/>
      <c r="V109" s="7"/>
      <c r="W109" s="53"/>
      <c r="X109" s="2"/>
      <c r="Z109" s="7"/>
    </row>
    <row r="110" spans="1:26" ht="12.75">
      <c r="A110" s="10"/>
      <c r="B110" s="2"/>
      <c r="D110" s="7"/>
      <c r="E110" s="47"/>
      <c r="F110" s="62"/>
      <c r="G110" s="47"/>
      <c r="H110" s="62"/>
      <c r="I110" s="50"/>
      <c r="J110" s="47"/>
      <c r="K110" s="50"/>
      <c r="L110" s="47"/>
      <c r="M110" s="47"/>
      <c r="N110" s="50"/>
      <c r="O110" s="50"/>
      <c r="P110" s="50"/>
      <c r="Q110" s="50"/>
      <c r="R110" s="62"/>
      <c r="S110" s="7"/>
      <c r="V110" s="7"/>
      <c r="W110" s="53"/>
      <c r="X110" s="2"/>
      <c r="Z110" s="7"/>
    </row>
    <row r="111" spans="1:23" ht="12.75">
      <c r="A111" s="10"/>
      <c r="B111" s="2"/>
      <c r="D111" s="2"/>
      <c r="E111" s="2"/>
      <c r="F111" s="43"/>
      <c r="G111" s="5"/>
      <c r="H111" s="43"/>
      <c r="R111" s="43"/>
      <c r="V111" s="7"/>
      <c r="W111" s="53"/>
    </row>
    <row r="112" spans="1:23" ht="12.75">
      <c r="A112" s="10"/>
      <c r="B112" s="2"/>
      <c r="C112" s="12" t="s">
        <v>185</v>
      </c>
      <c r="D112" s="7"/>
      <c r="E112" s="7"/>
      <c r="F112" s="43"/>
      <c r="G112" s="7"/>
      <c r="H112" s="43"/>
      <c r="R112" s="43"/>
      <c r="U112" s="54"/>
      <c r="V112" s="55"/>
      <c r="W112" s="53"/>
    </row>
    <row r="113" spans="1:20" ht="12.75">
      <c r="A113" s="10">
        <v>1</v>
      </c>
      <c r="B113" s="2"/>
      <c r="C113" t="s">
        <v>186</v>
      </c>
      <c r="D113" s="7">
        <f aca="true" t="shared" si="4" ref="D113:S113">SUM(D6)</f>
        <v>113667</v>
      </c>
      <c r="E113" s="7">
        <f t="shared" si="4"/>
        <v>0</v>
      </c>
      <c r="F113" s="32">
        <f>SUM(F6)</f>
        <v>0</v>
      </c>
      <c r="G113" s="7">
        <f t="shared" si="4"/>
        <v>0</v>
      </c>
      <c r="H113" s="32">
        <f>SUM(H6)</f>
        <v>0</v>
      </c>
      <c r="I113" s="7">
        <f>SUM(I6)</f>
        <v>359799859.90999997</v>
      </c>
      <c r="J113" s="7">
        <f t="shared" si="4"/>
        <v>0</v>
      </c>
      <c r="K113" s="7">
        <f>SUM(K6)</f>
        <v>7238039.34652412</v>
      </c>
      <c r="L113" s="7">
        <f t="shared" si="4"/>
        <v>0</v>
      </c>
      <c r="M113" s="7">
        <f t="shared" si="4"/>
        <v>474265094</v>
      </c>
      <c r="N113" s="7">
        <f t="shared" si="4"/>
        <v>6112351</v>
      </c>
      <c r="O113" s="7">
        <f t="shared" si="4"/>
        <v>0</v>
      </c>
      <c r="P113" s="7">
        <f t="shared" si="4"/>
        <v>6712583</v>
      </c>
      <c r="Q113" s="7">
        <f t="shared" si="4"/>
        <v>77954000</v>
      </c>
      <c r="R113" s="32">
        <f>SUM(R6)</f>
        <v>0</v>
      </c>
      <c r="S113" s="7">
        <f t="shared" si="4"/>
        <v>932081927.2565241</v>
      </c>
      <c r="T113" s="47"/>
    </row>
    <row r="114" spans="1:20" ht="12.75">
      <c r="A114" s="10">
        <v>2</v>
      </c>
      <c r="B114" s="2"/>
      <c r="C114" t="s">
        <v>194</v>
      </c>
      <c r="D114" s="7">
        <f aca="true" t="shared" si="5" ref="D114:S114">SUM(D7:D13)</f>
        <v>70260</v>
      </c>
      <c r="E114" s="7">
        <f t="shared" si="5"/>
        <v>10240429</v>
      </c>
      <c r="F114" s="32">
        <f>SUM(F7:F13)</f>
        <v>0</v>
      </c>
      <c r="G114" s="7">
        <f t="shared" si="5"/>
        <v>5942000</v>
      </c>
      <c r="H114" s="32">
        <f>SUM(H7:H13)</f>
        <v>17361174.6888217</v>
      </c>
      <c r="I114" s="7">
        <f>SUM(I7:I13)</f>
        <v>101852901.67999999</v>
      </c>
      <c r="J114" s="7">
        <f t="shared" si="5"/>
        <v>0</v>
      </c>
      <c r="K114" s="7">
        <f>SUM(K7:K13)</f>
        <v>173210782.88629586</v>
      </c>
      <c r="L114" s="7">
        <f t="shared" si="5"/>
        <v>472949909</v>
      </c>
      <c r="M114" s="7">
        <f t="shared" si="5"/>
        <v>161095788</v>
      </c>
      <c r="N114" s="7">
        <f t="shared" si="5"/>
        <v>25761000</v>
      </c>
      <c r="O114" s="7">
        <f>SUM(O7:O13)</f>
        <v>0</v>
      </c>
      <c r="P114" s="7">
        <f>SUM(P7:P13)</f>
        <v>0</v>
      </c>
      <c r="Q114" s="7">
        <f t="shared" si="5"/>
        <v>94679000</v>
      </c>
      <c r="R114" s="32">
        <f>SUM(R7:R13)</f>
        <v>0</v>
      </c>
      <c r="S114" s="7">
        <f t="shared" si="5"/>
        <v>1063092985.2551175</v>
      </c>
      <c r="T114" s="47"/>
    </row>
    <row r="115" spans="1:20" ht="12.75">
      <c r="A115" s="10">
        <v>3</v>
      </c>
      <c r="B115" s="2"/>
      <c r="C115" s="11" t="s">
        <v>187</v>
      </c>
      <c r="D115" s="7">
        <f aca="true" t="shared" si="6" ref="D115:S115">SUM(D14:D18)</f>
        <v>17090</v>
      </c>
      <c r="E115" s="7">
        <f t="shared" si="6"/>
        <v>10286609</v>
      </c>
      <c r="F115" s="32">
        <f>SUM(F14:F18)</f>
        <v>0</v>
      </c>
      <c r="G115" s="7">
        <f t="shared" si="6"/>
        <v>0</v>
      </c>
      <c r="H115" s="32">
        <f>SUM(H14:H18)</f>
        <v>220047284.293208</v>
      </c>
      <c r="I115" s="7">
        <f>SUM(I14:I18)</f>
        <v>38727526.07000001</v>
      </c>
      <c r="J115" s="7">
        <f t="shared" si="6"/>
        <v>168492108.925161</v>
      </c>
      <c r="K115" s="7">
        <f>SUM(K14:K18)</f>
        <v>187357049.51820496</v>
      </c>
      <c r="L115" s="7">
        <f t="shared" si="6"/>
        <v>342625802</v>
      </c>
      <c r="M115" s="7">
        <f t="shared" si="6"/>
        <v>54300000</v>
      </c>
      <c r="N115" s="7">
        <f t="shared" si="6"/>
        <v>10602000</v>
      </c>
      <c r="O115" s="7">
        <f>SUM(O14:O18)</f>
        <v>0</v>
      </c>
      <c r="P115" s="7">
        <f>SUM(P14:P18)</f>
        <v>0</v>
      </c>
      <c r="Q115" s="7">
        <f t="shared" si="6"/>
        <v>0</v>
      </c>
      <c r="R115" s="32">
        <f>SUM(R14:R18)</f>
        <v>0</v>
      </c>
      <c r="S115" s="7">
        <f t="shared" si="6"/>
        <v>1032438379.806574</v>
      </c>
      <c r="T115" s="47"/>
    </row>
    <row r="116" spans="1:20" ht="12.75">
      <c r="A116" s="10">
        <v>4</v>
      </c>
      <c r="B116" s="2"/>
      <c r="C116" s="11" t="s">
        <v>188</v>
      </c>
      <c r="D116" s="7">
        <f aca="true" t="shared" si="7" ref="D116:S116">SUM(D19:D35)</f>
        <v>14423</v>
      </c>
      <c r="E116" s="7">
        <f t="shared" si="7"/>
        <v>17506022</v>
      </c>
      <c r="F116" s="32">
        <f>SUM(F19:F35)</f>
        <v>7500000</v>
      </c>
      <c r="G116" s="7">
        <f t="shared" si="7"/>
        <v>474000</v>
      </c>
      <c r="H116" s="32">
        <f>SUM(H19:H35)</f>
        <v>225829140.20252368</v>
      </c>
      <c r="I116" s="7">
        <f>SUM(I19:I35)</f>
        <v>31588377.220000003</v>
      </c>
      <c r="J116" s="7">
        <f t="shared" si="7"/>
        <v>84828032.21423833</v>
      </c>
      <c r="K116" s="7">
        <f>SUM(K19:K35)</f>
        <v>479826368.777503</v>
      </c>
      <c r="L116" s="7">
        <f t="shared" si="7"/>
        <v>387527590</v>
      </c>
      <c r="M116" s="7">
        <f t="shared" si="7"/>
        <v>51780000</v>
      </c>
      <c r="N116" s="7">
        <f t="shared" si="7"/>
        <v>3720000</v>
      </c>
      <c r="O116" s="7">
        <f>SUM(O19:O35)</f>
        <v>0</v>
      </c>
      <c r="P116" s="7">
        <f>SUM(P19:P35)</f>
        <v>0</v>
      </c>
      <c r="Q116" s="7">
        <f t="shared" si="7"/>
        <v>0</v>
      </c>
      <c r="R116" s="32">
        <f>SUM(R19:R35)</f>
        <v>38987048</v>
      </c>
      <c r="S116" s="7">
        <f t="shared" si="7"/>
        <v>1329566578.4142652</v>
      </c>
      <c r="T116" s="47"/>
    </row>
    <row r="117" spans="1:20" ht="12.75">
      <c r="A117" s="10">
        <v>5</v>
      </c>
      <c r="B117" s="2"/>
      <c r="C117" s="11" t="s">
        <v>189</v>
      </c>
      <c r="D117" s="7">
        <f aca="true" t="shared" si="8" ref="D117:Q117">SUM(D36:D46)</f>
        <v>7695</v>
      </c>
      <c r="E117" s="7">
        <f t="shared" si="8"/>
        <v>8187618</v>
      </c>
      <c r="F117" s="32">
        <f>SUM(F36:F46)</f>
        <v>0</v>
      </c>
      <c r="G117" s="7">
        <f t="shared" si="8"/>
        <v>56149000</v>
      </c>
      <c r="H117" s="32">
        <f>SUM(H36:H46)</f>
        <v>225723755.6236613</v>
      </c>
      <c r="I117" s="7">
        <f>SUM(I36:I46)</f>
        <v>21075490.695000004</v>
      </c>
      <c r="J117" s="7">
        <f t="shared" si="8"/>
        <v>26112817.97688819</v>
      </c>
      <c r="K117" s="7">
        <f>SUM(K36:K46)</f>
        <v>304230747.9462746</v>
      </c>
      <c r="L117" s="7">
        <f t="shared" si="8"/>
        <v>240267412</v>
      </c>
      <c r="M117" s="7">
        <f t="shared" si="8"/>
        <v>16050000</v>
      </c>
      <c r="N117" s="7">
        <f t="shared" si="8"/>
        <v>5022000</v>
      </c>
      <c r="O117" s="7">
        <f>SUM(O36:O46)</f>
        <v>0</v>
      </c>
      <c r="P117" s="7">
        <f>SUM(P36:P46)</f>
        <v>0</v>
      </c>
      <c r="Q117" s="7">
        <f t="shared" si="8"/>
        <v>6749000</v>
      </c>
      <c r="R117" s="32">
        <f>SUM(R36:R46)</f>
        <v>0</v>
      </c>
      <c r="S117" s="7">
        <f>SUM(S36:S46)</f>
        <v>909567842.2418243</v>
      </c>
      <c r="T117" s="47"/>
    </row>
    <row r="118" spans="1:20" ht="12.75">
      <c r="A118" s="10">
        <v>6</v>
      </c>
      <c r="B118" s="2"/>
      <c r="C118" s="11" t="s">
        <v>192</v>
      </c>
      <c r="D118" s="7">
        <f aca="true" t="shared" si="9" ref="D118:S118">SUM(D47:D58)</f>
        <v>8985</v>
      </c>
      <c r="E118" s="7">
        <f t="shared" si="9"/>
        <v>14619202</v>
      </c>
      <c r="F118" s="32">
        <f>SUM(F47:F58)</f>
        <v>0</v>
      </c>
      <c r="G118" s="7">
        <f t="shared" si="9"/>
        <v>0</v>
      </c>
      <c r="H118" s="32">
        <f>SUM(H47:H58)</f>
        <v>211911800.12359637</v>
      </c>
      <c r="I118" s="7">
        <f>SUM(I47:I58)</f>
        <v>25142555.46</v>
      </c>
      <c r="J118" s="7">
        <f t="shared" si="9"/>
        <v>97680362.41687383</v>
      </c>
      <c r="K118" s="7">
        <f>SUM(K47:K58)</f>
        <v>389951140.20296866</v>
      </c>
      <c r="L118" s="7">
        <f t="shared" si="9"/>
        <v>271167174</v>
      </c>
      <c r="M118" s="7">
        <f t="shared" si="9"/>
        <v>25060000</v>
      </c>
      <c r="N118" s="7">
        <f t="shared" si="9"/>
        <v>1488000</v>
      </c>
      <c r="O118" s="7">
        <f>SUM(O47:O58)</f>
        <v>23493456</v>
      </c>
      <c r="P118" s="7">
        <f>SUM(P47:P58)</f>
        <v>0</v>
      </c>
      <c r="Q118" s="7">
        <f t="shared" si="9"/>
        <v>0</v>
      </c>
      <c r="R118" s="32">
        <f>SUM(R47:R58)</f>
        <v>26465285</v>
      </c>
      <c r="S118" s="7">
        <f t="shared" si="9"/>
        <v>1086978975.2034388</v>
      </c>
      <c r="T118" s="47"/>
    </row>
    <row r="119" spans="1:20" ht="12.75">
      <c r="A119" s="10">
        <v>7</v>
      </c>
      <c r="B119" s="2"/>
      <c r="C119" s="11" t="s">
        <v>193</v>
      </c>
      <c r="D119" s="7">
        <f aca="true" t="shared" si="10" ref="D119:S119">SUM(D59:D77)</f>
        <v>26884</v>
      </c>
      <c r="E119" s="7">
        <f t="shared" si="10"/>
        <v>53920061</v>
      </c>
      <c r="F119" s="32">
        <f>SUM(F59:F77)</f>
        <v>3000000</v>
      </c>
      <c r="G119" s="7">
        <f t="shared" si="10"/>
        <v>18337000</v>
      </c>
      <c r="H119" s="32">
        <f>SUM(H59:H77)</f>
        <v>380131199.08993256</v>
      </c>
      <c r="I119" s="7">
        <f>SUM(I59:I77)</f>
        <v>72430136.67</v>
      </c>
      <c r="J119" s="7">
        <f t="shared" si="10"/>
        <v>363964839.29101956</v>
      </c>
      <c r="K119" s="7">
        <f>SUM(K59:K77)</f>
        <v>517924277.88746375</v>
      </c>
      <c r="L119" s="7">
        <f t="shared" si="10"/>
        <v>629823470</v>
      </c>
      <c r="M119" s="7">
        <f t="shared" si="10"/>
        <v>71345788</v>
      </c>
      <c r="N119" s="7">
        <f t="shared" si="10"/>
        <v>8091000</v>
      </c>
      <c r="O119" s="7">
        <f>SUM(O59:O77)</f>
        <v>0</v>
      </c>
      <c r="P119" s="7">
        <f>SUM(P59:P77)</f>
        <v>1276000</v>
      </c>
      <c r="Q119" s="7">
        <f t="shared" si="10"/>
        <v>214000</v>
      </c>
      <c r="R119" s="32">
        <f>SUM(R59:R77)</f>
        <v>53388393</v>
      </c>
      <c r="S119" s="7">
        <f t="shared" si="10"/>
        <v>2173846164.9384155</v>
      </c>
      <c r="T119" s="47"/>
    </row>
    <row r="120" spans="1:20" ht="12.75">
      <c r="A120" s="10">
        <v>8</v>
      </c>
      <c r="B120" s="2"/>
      <c r="C120" s="11" t="s">
        <v>190</v>
      </c>
      <c r="D120" s="7">
        <f aca="true" t="shared" si="11" ref="D120:S120">SUM(D78:D90)</f>
        <v>12389</v>
      </c>
      <c r="E120" s="7">
        <f t="shared" si="11"/>
        <v>32468799</v>
      </c>
      <c r="F120" s="32">
        <f>SUM(F78:F90)</f>
        <v>0</v>
      </c>
      <c r="G120" s="7">
        <f t="shared" si="11"/>
        <v>24875000</v>
      </c>
      <c r="H120" s="32">
        <f>SUM(H78:H90)</f>
        <v>277317474.90741664</v>
      </c>
      <c r="I120" s="7">
        <f>SUM(I78:I90)</f>
        <v>25874425.889999997</v>
      </c>
      <c r="J120" s="7">
        <f t="shared" si="11"/>
        <v>45933021.82051926</v>
      </c>
      <c r="K120" s="7">
        <f>SUM(K78:K90)</f>
        <v>412035353.30980694</v>
      </c>
      <c r="L120" s="7">
        <f t="shared" si="11"/>
        <v>341333032</v>
      </c>
      <c r="M120" s="7">
        <f t="shared" si="11"/>
        <v>32440000</v>
      </c>
      <c r="N120" s="7">
        <f t="shared" si="11"/>
        <v>9021000</v>
      </c>
      <c r="O120" s="7">
        <f>SUM(O78:O90)</f>
        <v>0</v>
      </c>
      <c r="P120" s="7">
        <f>SUM(P78:P90)</f>
        <v>2440973</v>
      </c>
      <c r="Q120" s="7">
        <f t="shared" si="11"/>
        <v>0</v>
      </c>
      <c r="R120" s="32">
        <f>SUM(R78:R90)</f>
        <v>45940563</v>
      </c>
      <c r="S120" s="7">
        <f t="shared" si="11"/>
        <v>1249679642.927743</v>
      </c>
      <c r="T120" s="47"/>
    </row>
    <row r="121" spans="1:20" ht="12.75">
      <c r="A121" s="10">
        <v>9</v>
      </c>
      <c r="B121" s="2"/>
      <c r="C121" s="13" t="s">
        <v>191</v>
      </c>
      <c r="D121" s="6">
        <f aca="true" t="shared" si="12" ref="D121:S121">SUM(D91:D106)</f>
        <v>21793</v>
      </c>
      <c r="E121" s="6">
        <f t="shared" si="12"/>
        <v>74525119</v>
      </c>
      <c r="F121" s="44">
        <f t="shared" si="12"/>
        <v>0</v>
      </c>
      <c r="G121" s="6">
        <f t="shared" si="12"/>
        <v>41756000</v>
      </c>
      <c r="H121" s="44">
        <f t="shared" si="12"/>
        <v>369564171.0708384</v>
      </c>
      <c r="I121" s="6">
        <f t="shared" si="12"/>
        <v>39532593.364999995</v>
      </c>
      <c r="J121" s="6">
        <f t="shared" si="12"/>
        <v>164926207.90089846</v>
      </c>
      <c r="K121" s="6">
        <f t="shared" si="12"/>
        <v>628226240.1249586</v>
      </c>
      <c r="L121" s="6">
        <f t="shared" si="12"/>
        <v>655083890</v>
      </c>
      <c r="M121" s="6">
        <f t="shared" si="12"/>
        <v>54700000</v>
      </c>
      <c r="N121" s="6">
        <f t="shared" si="12"/>
        <v>9114000</v>
      </c>
      <c r="O121" s="6">
        <f t="shared" si="12"/>
        <v>0</v>
      </c>
      <c r="P121" s="6">
        <f t="shared" si="12"/>
        <v>0</v>
      </c>
      <c r="Q121" s="6">
        <f t="shared" si="12"/>
        <v>14449000</v>
      </c>
      <c r="R121" s="44">
        <f t="shared" si="12"/>
        <v>35218711</v>
      </c>
      <c r="S121" s="6">
        <f t="shared" si="12"/>
        <v>2087095932.4616952</v>
      </c>
      <c r="T121" s="47"/>
    </row>
    <row r="122" spans="1:19" ht="13.5" thickBot="1">
      <c r="A122" s="15"/>
      <c r="B122" s="2"/>
      <c r="C122" s="2"/>
      <c r="D122" s="9">
        <f aca="true" t="shared" si="13" ref="D122:L122">SUM(D113:D121)</f>
        <v>293186</v>
      </c>
      <c r="E122" s="9">
        <f t="shared" si="13"/>
        <v>221753859</v>
      </c>
      <c r="F122" s="45">
        <f>SUM(F113:F121)</f>
        <v>10500000</v>
      </c>
      <c r="G122" s="9">
        <f t="shared" si="13"/>
        <v>147533000</v>
      </c>
      <c r="H122" s="45">
        <f>SUM(H113:H121)</f>
        <v>1927885999.9999988</v>
      </c>
      <c r="I122" s="9">
        <f>SUM(I113:I121)</f>
        <v>716023866.96</v>
      </c>
      <c r="J122" s="9">
        <f t="shared" si="13"/>
        <v>951937390.5455985</v>
      </c>
      <c r="K122" s="38">
        <f t="shared" si="13"/>
        <v>3100000000.0000005</v>
      </c>
      <c r="L122" s="9">
        <f t="shared" si="13"/>
        <v>3340778279</v>
      </c>
      <c r="M122" s="9">
        <f aca="true" t="shared" si="14" ref="M122:S122">SUM(M113:M121)</f>
        <v>941036670</v>
      </c>
      <c r="N122" s="9">
        <f t="shared" si="14"/>
        <v>78931351</v>
      </c>
      <c r="O122" s="9">
        <f>SUM(O113:O121)</f>
        <v>23493456</v>
      </c>
      <c r="P122" s="9">
        <f>SUM(P113:P121)</f>
        <v>10429556</v>
      </c>
      <c r="Q122" s="9">
        <f t="shared" si="14"/>
        <v>194045000</v>
      </c>
      <c r="R122" s="45">
        <f t="shared" si="14"/>
        <v>200000000</v>
      </c>
      <c r="S122" s="9">
        <f t="shared" si="14"/>
        <v>11864348428.505598</v>
      </c>
    </row>
    <row r="123" spans="1:19" ht="13.5" thickTop="1">
      <c r="A123" s="15"/>
      <c r="B123" s="2"/>
      <c r="C123" s="2"/>
      <c r="D123" s="7"/>
      <c r="E123" s="7"/>
      <c r="F123" s="32"/>
      <c r="G123" s="7"/>
      <c r="H123" s="32"/>
      <c r="I123" s="7"/>
      <c r="J123" s="7"/>
      <c r="K123" s="37"/>
      <c r="L123" s="7"/>
      <c r="M123" s="7"/>
      <c r="N123" s="7"/>
      <c r="O123" s="7"/>
      <c r="P123" s="7"/>
      <c r="Q123" s="7"/>
      <c r="R123" s="32"/>
      <c r="S123" s="7"/>
    </row>
    <row r="124" spans="1:18" ht="12.75">
      <c r="A124" s="40"/>
      <c r="B124" s="49"/>
      <c r="C124" s="48"/>
      <c r="D124" s="2"/>
      <c r="E124" s="2"/>
      <c r="F124" s="43"/>
      <c r="H124" s="43"/>
      <c r="R124" s="43"/>
    </row>
    <row r="125" spans="1:18" ht="12.75">
      <c r="A125" s="40"/>
      <c r="B125" s="49"/>
      <c r="C125" s="48"/>
      <c r="D125" s="2"/>
      <c r="E125" s="2"/>
      <c r="F125" s="43"/>
      <c r="H125" s="43"/>
      <c r="R125" s="43"/>
    </row>
    <row r="126" spans="1:19" ht="12.75">
      <c r="A126" s="59"/>
      <c r="B126" s="2"/>
      <c r="C126" s="56" t="s">
        <v>214</v>
      </c>
      <c r="D126" s="2"/>
      <c r="E126" s="7">
        <v>14250000</v>
      </c>
      <c r="F126" s="60"/>
      <c r="G126" s="7"/>
      <c r="H126" s="60"/>
      <c r="I126" s="5"/>
      <c r="J126" s="7"/>
      <c r="K126" s="37"/>
      <c r="L126" s="7"/>
      <c r="M126" s="5"/>
      <c r="N126" s="5"/>
      <c r="O126" s="5"/>
      <c r="P126" s="5"/>
      <c r="Q126" s="5"/>
      <c r="R126" s="60"/>
      <c r="S126" s="5">
        <f>SUM(E126:Q126)</f>
        <v>14250000</v>
      </c>
    </row>
    <row r="127" spans="1:19" ht="12.75">
      <c r="A127" s="59"/>
      <c r="B127" s="2"/>
      <c r="C127" s="56" t="s">
        <v>216</v>
      </c>
      <c r="D127" s="2"/>
      <c r="E127" s="7"/>
      <c r="F127" s="60"/>
      <c r="G127" s="7">
        <v>21536484</v>
      </c>
      <c r="H127" s="60"/>
      <c r="I127" s="5"/>
      <c r="J127" s="7"/>
      <c r="K127" s="37"/>
      <c r="L127" s="7"/>
      <c r="M127" s="5"/>
      <c r="N127" s="5"/>
      <c r="O127" s="5"/>
      <c r="P127" s="5"/>
      <c r="Q127" s="5"/>
      <c r="R127" s="60"/>
      <c r="S127" s="5">
        <f>SUM(E127:Q127)</f>
        <v>21536484</v>
      </c>
    </row>
    <row r="128" spans="1:19" ht="12.75">
      <c r="A128" s="59"/>
      <c r="B128" s="2"/>
      <c r="C128" s="56" t="s">
        <v>217</v>
      </c>
      <c r="D128" s="2"/>
      <c r="E128" s="7"/>
      <c r="F128" s="60"/>
      <c r="G128" s="7"/>
      <c r="H128" s="60"/>
      <c r="I128" s="5"/>
      <c r="J128" s="7"/>
      <c r="K128" s="37"/>
      <c r="L128" s="7"/>
      <c r="M128" s="5"/>
      <c r="N128" s="5"/>
      <c r="O128" s="5"/>
      <c r="P128" s="5">
        <v>1000000</v>
      </c>
      <c r="Q128" s="5"/>
      <c r="R128" s="60"/>
      <c r="S128" s="5">
        <f>SUM(E128:Q128)</f>
        <v>1000000</v>
      </c>
    </row>
    <row r="129" spans="1:19" ht="12.75">
      <c r="A129" s="59"/>
      <c r="B129" s="2"/>
      <c r="C129" s="56" t="s">
        <v>218</v>
      </c>
      <c r="D129" s="2"/>
      <c r="E129" s="7"/>
      <c r="F129" s="60"/>
      <c r="G129" s="7"/>
      <c r="H129" s="60"/>
      <c r="I129" s="5"/>
      <c r="J129" s="7"/>
      <c r="K129" s="37"/>
      <c r="L129" s="7"/>
      <c r="M129" s="5">
        <v>1475348</v>
      </c>
      <c r="N129" s="5"/>
      <c r="O129" s="5"/>
      <c r="P129" s="5"/>
      <c r="Q129" s="5"/>
      <c r="R129" s="60"/>
      <c r="S129" s="5">
        <f>SUM(E129:Q129)</f>
        <v>1475348</v>
      </c>
    </row>
    <row r="130" spans="1:19" ht="12.75">
      <c r="A130" s="59"/>
      <c r="B130" s="2"/>
      <c r="C130" s="56" t="s">
        <v>222</v>
      </c>
      <c r="D130" s="2"/>
      <c r="E130" s="7"/>
      <c r="F130" s="60"/>
      <c r="G130" s="7"/>
      <c r="H130" s="60"/>
      <c r="I130" s="5">
        <v>15599038</v>
      </c>
      <c r="J130" s="7"/>
      <c r="K130" s="37"/>
      <c r="L130" s="7"/>
      <c r="M130" s="5"/>
      <c r="N130" s="5"/>
      <c r="O130" s="5"/>
      <c r="P130" s="5"/>
      <c r="Q130" s="5"/>
      <c r="R130" s="60"/>
      <c r="S130" s="5">
        <f>SUM(E130:Q130)</f>
        <v>15599038</v>
      </c>
    </row>
    <row r="131" spans="1:18" ht="8.25" customHeight="1">
      <c r="A131" s="59"/>
      <c r="B131" s="2"/>
      <c r="C131" s="56"/>
      <c r="D131" s="2"/>
      <c r="E131" s="7"/>
      <c r="F131" s="60"/>
      <c r="G131" s="7"/>
      <c r="H131" s="60"/>
      <c r="I131" s="5"/>
      <c r="J131" s="7"/>
      <c r="K131" s="37"/>
      <c r="L131" s="7"/>
      <c r="M131" s="5"/>
      <c r="N131" s="5"/>
      <c r="O131" s="5"/>
      <c r="P131" s="5"/>
      <c r="Q131" s="5"/>
      <c r="R131" s="60"/>
    </row>
    <row r="132" spans="1:19" ht="12.75">
      <c r="A132" s="59"/>
      <c r="B132" s="2"/>
      <c r="C132" s="56" t="s">
        <v>223</v>
      </c>
      <c r="D132" s="2"/>
      <c r="E132" s="7"/>
      <c r="F132" s="60"/>
      <c r="G132" s="7"/>
      <c r="H132" s="60"/>
      <c r="I132" s="5"/>
      <c r="J132" s="7"/>
      <c r="K132" s="37"/>
      <c r="L132" s="7">
        <v>-68216779</v>
      </c>
      <c r="M132" s="5"/>
      <c r="N132" s="5"/>
      <c r="O132" s="5"/>
      <c r="P132" s="5"/>
      <c r="Q132" s="5">
        <v>-17281710</v>
      </c>
      <c r="R132" s="60"/>
      <c r="S132" s="5">
        <f>SUM(E132:Q132)</f>
        <v>-85498489</v>
      </c>
    </row>
    <row r="133" spans="1:19" ht="12.75" customHeight="1">
      <c r="A133" s="59"/>
      <c r="B133" s="2"/>
      <c r="C133" s="57" t="s">
        <v>224</v>
      </c>
      <c r="D133" s="4"/>
      <c r="E133" s="6"/>
      <c r="F133" s="44"/>
      <c r="G133" s="6"/>
      <c r="H133" s="44"/>
      <c r="I133" s="6"/>
      <c r="J133" s="6"/>
      <c r="K133" s="61"/>
      <c r="L133" s="6">
        <v>60997951</v>
      </c>
      <c r="M133" s="6"/>
      <c r="N133" s="6"/>
      <c r="O133" s="6"/>
      <c r="P133" s="6"/>
      <c r="Q133" s="6">
        <v>23236710</v>
      </c>
      <c r="R133" s="44"/>
      <c r="S133" s="6">
        <f>SUM(E133:Q133)</f>
        <v>84234661</v>
      </c>
    </row>
    <row r="134" spans="1:19" ht="13.5" thickBot="1">
      <c r="A134" s="14"/>
      <c r="B134" s="2"/>
      <c r="C134" s="58" t="s">
        <v>215</v>
      </c>
      <c r="D134" s="2"/>
      <c r="E134" s="16">
        <f>E126+E122</f>
        <v>236003859</v>
      </c>
      <c r="F134" s="45">
        <v>10500000</v>
      </c>
      <c r="G134" s="16">
        <v>169069484</v>
      </c>
      <c r="H134" s="16">
        <v>1927885999.9999995</v>
      </c>
      <c r="I134" s="16">
        <f>I130+I122</f>
        <v>731622904.96</v>
      </c>
      <c r="J134" s="16">
        <v>951937390.5455985</v>
      </c>
      <c r="K134" s="16">
        <v>3100000000.000001</v>
      </c>
      <c r="L134" s="16">
        <f>L133+L132+L122</f>
        <v>3333559451</v>
      </c>
      <c r="M134" s="16">
        <f>M129+M122</f>
        <v>942512018</v>
      </c>
      <c r="N134" s="16">
        <v>78931351</v>
      </c>
      <c r="O134" s="16">
        <v>23493456</v>
      </c>
      <c r="P134" s="16">
        <f>P128+P122</f>
        <v>11429556</v>
      </c>
      <c r="Q134" s="16">
        <f>Q133+Q132+Q122</f>
        <v>200000000</v>
      </c>
      <c r="R134" s="45">
        <v>200000000</v>
      </c>
      <c r="S134" s="16">
        <f>S107+SUM(S126:S133)</f>
        <v>11916945470.5056</v>
      </c>
    </row>
    <row r="135" spans="1:18" ht="13.5" thickTop="1">
      <c r="A135" s="10"/>
      <c r="B135" s="2"/>
      <c r="C135" s="63" t="s">
        <v>219</v>
      </c>
      <c r="D135" s="2"/>
      <c r="E135" s="2"/>
      <c r="F135" s="43"/>
      <c r="H135" s="43"/>
      <c r="L135" s="5"/>
      <c r="M135" s="27"/>
      <c r="N135" s="5"/>
      <c r="O135" s="5"/>
      <c r="P135" s="5"/>
      <c r="R135" s="43"/>
    </row>
    <row r="136" spans="1:18" ht="12.75">
      <c r="A136" s="10"/>
      <c r="B136" s="2"/>
      <c r="D136" s="2"/>
      <c r="E136" s="7"/>
      <c r="F136" s="43"/>
      <c r="H136" s="43"/>
      <c r="L136" s="5"/>
      <c r="M136" s="27"/>
      <c r="N136" s="5"/>
      <c r="O136" s="5"/>
      <c r="P136" s="5"/>
      <c r="R136" s="43"/>
    </row>
    <row r="137" spans="1:18" ht="12.75">
      <c r="A137" s="10"/>
      <c r="B137" s="2"/>
      <c r="D137" s="2"/>
      <c r="E137" s="2"/>
      <c r="F137" s="43"/>
      <c r="H137" s="43"/>
      <c r="L137" s="5"/>
      <c r="M137" s="27"/>
      <c r="N137" s="5"/>
      <c r="O137" s="5"/>
      <c r="P137" s="5"/>
      <c r="R137" s="43"/>
    </row>
    <row r="138" spans="1:18" ht="12.75">
      <c r="A138" s="10"/>
      <c r="B138" s="2"/>
      <c r="D138" s="2"/>
      <c r="E138" s="2"/>
      <c r="F138" s="43"/>
      <c r="H138" s="43"/>
      <c r="L138" s="5"/>
      <c r="M138" s="27"/>
      <c r="N138" s="5"/>
      <c r="O138" s="5"/>
      <c r="P138" s="5"/>
      <c r="R138" s="43"/>
    </row>
    <row r="139" spans="1:18" ht="12.75">
      <c r="A139" s="10"/>
      <c r="B139" s="2"/>
      <c r="D139" s="2"/>
      <c r="E139" s="2"/>
      <c r="F139" s="43"/>
      <c r="H139" s="43"/>
      <c r="L139" s="5"/>
      <c r="M139" s="27"/>
      <c r="N139" s="5"/>
      <c r="O139" s="5"/>
      <c r="P139" s="5"/>
      <c r="R139" s="43"/>
    </row>
    <row r="140" spans="1:18" ht="12.75">
      <c r="A140" s="10"/>
      <c r="B140" s="2"/>
      <c r="D140" s="2"/>
      <c r="E140" s="2"/>
      <c r="F140" s="43"/>
      <c r="H140" s="43"/>
      <c r="L140" s="5"/>
      <c r="M140" s="27"/>
      <c r="N140" s="5"/>
      <c r="O140" s="5"/>
      <c r="P140" s="5"/>
      <c r="R140" s="43"/>
    </row>
    <row r="141" spans="1:18" ht="12.75">
      <c r="A141" s="10"/>
      <c r="B141" s="2"/>
      <c r="C141" s="65"/>
      <c r="D141" s="2"/>
      <c r="E141" s="2"/>
      <c r="F141" s="43"/>
      <c r="H141" s="43"/>
      <c r="L141" s="5"/>
      <c r="M141" s="27"/>
      <c r="N141" s="5"/>
      <c r="O141" s="5"/>
      <c r="P141" s="5"/>
      <c r="R141" s="43"/>
    </row>
    <row r="142" spans="1:18" ht="12.75">
      <c r="A142" s="10"/>
      <c r="B142" s="2"/>
      <c r="C142" s="2"/>
      <c r="D142" s="2"/>
      <c r="E142" s="2"/>
      <c r="F142" s="43"/>
      <c r="H142" s="43"/>
      <c r="L142" s="5"/>
      <c r="M142" s="27"/>
      <c r="N142" s="5"/>
      <c r="O142" s="5"/>
      <c r="P142" s="5"/>
      <c r="R142" s="43"/>
    </row>
    <row r="143" spans="1:18" ht="12.75">
      <c r="A143" s="10"/>
      <c r="B143" s="2"/>
      <c r="C143" s="2"/>
      <c r="D143" s="2"/>
      <c r="E143" s="2"/>
      <c r="F143" s="43"/>
      <c r="H143" s="43"/>
      <c r="L143" s="5"/>
      <c r="M143" s="27"/>
      <c r="N143" s="5"/>
      <c r="O143" s="5"/>
      <c r="P143" s="5"/>
      <c r="R143" s="43"/>
    </row>
    <row r="144" spans="1:18" ht="12.75">
      <c r="A144" s="10"/>
      <c r="B144" s="2"/>
      <c r="C144" s="66"/>
      <c r="D144" s="2"/>
      <c r="E144" s="2"/>
      <c r="F144" s="43"/>
      <c r="H144" s="43"/>
      <c r="L144" s="5"/>
      <c r="M144" s="27"/>
      <c r="N144" s="5"/>
      <c r="O144" s="5"/>
      <c r="P144" s="5"/>
      <c r="R144" s="43"/>
    </row>
    <row r="145" spans="1:18" ht="12.75">
      <c r="A145" s="10"/>
      <c r="B145" s="2"/>
      <c r="C145" s="66"/>
      <c r="D145" s="2"/>
      <c r="E145" s="2"/>
      <c r="F145" s="43"/>
      <c r="H145" s="43"/>
      <c r="L145" s="5"/>
      <c r="M145" s="27"/>
      <c r="N145" s="5"/>
      <c r="O145" s="5"/>
      <c r="P145" s="5"/>
      <c r="R145" s="43"/>
    </row>
    <row r="146" spans="1:18" ht="12.75">
      <c r="A146" s="10"/>
      <c r="B146" s="2"/>
      <c r="D146" s="2"/>
      <c r="E146" s="2"/>
      <c r="F146" s="43"/>
      <c r="H146" s="43"/>
      <c r="L146" s="5"/>
      <c r="M146" s="27"/>
      <c r="N146" s="5"/>
      <c r="O146" s="5"/>
      <c r="P146" s="5"/>
      <c r="R146" s="43"/>
    </row>
    <row r="147" spans="1:18" ht="12.75">
      <c r="A147" s="10"/>
      <c r="B147" s="2"/>
      <c r="D147" s="2"/>
      <c r="E147" s="2"/>
      <c r="F147" s="43"/>
      <c r="H147" s="43"/>
      <c r="L147" s="5"/>
      <c r="M147" s="27"/>
      <c r="N147" s="5"/>
      <c r="O147" s="5"/>
      <c r="P147" s="5"/>
      <c r="R147" s="43"/>
    </row>
    <row r="148" spans="1:18" ht="12.75">
      <c r="A148" s="10"/>
      <c r="B148" s="2"/>
      <c r="D148" s="2"/>
      <c r="E148" s="2"/>
      <c r="F148" s="43"/>
      <c r="H148" s="43"/>
      <c r="L148" s="5"/>
      <c r="M148" s="27"/>
      <c r="N148" s="5"/>
      <c r="O148" s="5"/>
      <c r="P148" s="5"/>
      <c r="R148" s="43"/>
    </row>
    <row r="149" spans="1:18" ht="12.75">
      <c r="A149" s="10"/>
      <c r="B149" s="2"/>
      <c r="D149" s="2"/>
      <c r="E149" s="2"/>
      <c r="F149" s="43"/>
      <c r="H149" s="43"/>
      <c r="L149" s="5"/>
      <c r="M149" s="27"/>
      <c r="N149" s="5"/>
      <c r="O149" s="5"/>
      <c r="P149" s="5"/>
      <c r="R149" s="43"/>
    </row>
    <row r="150" spans="1:18" ht="12.75">
      <c r="A150" s="10"/>
      <c r="B150" s="2"/>
      <c r="D150" s="2"/>
      <c r="E150" s="2"/>
      <c r="F150" s="43"/>
      <c r="H150" s="43"/>
      <c r="L150" s="5"/>
      <c r="M150" s="27"/>
      <c r="N150" s="5"/>
      <c r="O150" s="5"/>
      <c r="P150" s="5"/>
      <c r="R150" s="43"/>
    </row>
    <row r="151" spans="1:18" ht="12.75">
      <c r="A151" s="10"/>
      <c r="B151" s="2"/>
      <c r="D151" s="2"/>
      <c r="E151" s="2"/>
      <c r="F151" s="43"/>
      <c r="H151" s="43"/>
      <c r="L151" s="5"/>
      <c r="M151" s="27"/>
      <c r="N151" s="5"/>
      <c r="O151" s="5"/>
      <c r="P151" s="5"/>
      <c r="R151" s="43"/>
    </row>
    <row r="152" spans="1:18" ht="12.75">
      <c r="A152" s="10"/>
      <c r="B152" s="2"/>
      <c r="D152" s="2"/>
      <c r="E152" s="2"/>
      <c r="F152" s="43"/>
      <c r="H152" s="43"/>
      <c r="L152" s="5"/>
      <c r="M152" s="27"/>
      <c r="N152" s="5"/>
      <c r="O152" s="5"/>
      <c r="P152" s="5"/>
      <c r="R152" s="43"/>
    </row>
    <row r="153" spans="1:18" ht="12.75">
      <c r="A153" s="10"/>
      <c r="B153" s="2"/>
      <c r="D153" s="2"/>
      <c r="E153" s="2"/>
      <c r="F153" s="43"/>
      <c r="H153" s="43"/>
      <c r="L153" s="5"/>
      <c r="M153" s="27"/>
      <c r="N153" s="5"/>
      <c r="O153" s="5"/>
      <c r="P153" s="5"/>
      <c r="R153" s="43"/>
    </row>
    <row r="154" spans="1:18" ht="12.75">
      <c r="A154" s="10"/>
      <c r="B154" s="2"/>
      <c r="D154" s="2"/>
      <c r="E154" s="2"/>
      <c r="F154" s="43"/>
      <c r="H154" s="43"/>
      <c r="L154" s="5"/>
      <c r="M154" s="27"/>
      <c r="N154" s="5"/>
      <c r="O154" s="5"/>
      <c r="P154" s="5"/>
      <c r="R154" s="43"/>
    </row>
    <row r="155" spans="1:18" ht="12.75">
      <c r="A155" s="10"/>
      <c r="B155" s="2"/>
      <c r="D155" s="2"/>
      <c r="E155" s="2"/>
      <c r="F155" s="43"/>
      <c r="H155" s="43"/>
      <c r="L155" s="5"/>
      <c r="M155" s="27"/>
      <c r="N155" s="5"/>
      <c r="O155" s="5"/>
      <c r="P155" s="5"/>
      <c r="R155" s="43"/>
    </row>
    <row r="156" spans="1:18" ht="12.75">
      <c r="A156" s="10"/>
      <c r="B156" s="2"/>
      <c r="D156" s="2"/>
      <c r="E156" s="2"/>
      <c r="F156" s="43"/>
      <c r="H156" s="43"/>
      <c r="L156" s="5"/>
      <c r="M156" s="27"/>
      <c r="N156" s="5"/>
      <c r="O156" s="5"/>
      <c r="P156" s="5"/>
      <c r="R156" s="43"/>
    </row>
    <row r="157" spans="1:18" ht="12.75">
      <c r="A157" s="10"/>
      <c r="B157" s="2"/>
      <c r="D157" s="2"/>
      <c r="E157" s="2"/>
      <c r="F157" s="43"/>
      <c r="H157" s="43"/>
      <c r="L157" s="5"/>
      <c r="M157" s="27"/>
      <c r="N157" s="5"/>
      <c r="O157" s="5"/>
      <c r="P157" s="5"/>
      <c r="R157" s="43"/>
    </row>
    <row r="158" spans="1:18" ht="12.75">
      <c r="A158" s="10"/>
      <c r="B158" s="2"/>
      <c r="D158" s="2"/>
      <c r="E158" s="2"/>
      <c r="F158" s="43"/>
      <c r="H158" s="43"/>
      <c r="L158" s="5"/>
      <c r="M158" s="27"/>
      <c r="N158" s="5"/>
      <c r="O158" s="5"/>
      <c r="P158" s="5"/>
      <c r="R158" s="43"/>
    </row>
    <row r="159" spans="1:18" ht="12.75">
      <c r="A159" s="10"/>
      <c r="B159" s="2"/>
      <c r="D159" s="2"/>
      <c r="E159" s="2"/>
      <c r="F159" s="43"/>
      <c r="H159" s="43"/>
      <c r="L159" s="5"/>
      <c r="M159" s="27"/>
      <c r="N159" s="5"/>
      <c r="O159" s="5"/>
      <c r="P159" s="5"/>
      <c r="R159" s="43"/>
    </row>
    <row r="160" spans="1:18" ht="12.75">
      <c r="A160" s="10"/>
      <c r="B160" s="2"/>
      <c r="D160" s="2"/>
      <c r="E160" s="2"/>
      <c r="F160" s="43"/>
      <c r="H160" s="43"/>
      <c r="L160" s="5"/>
      <c r="M160" s="27"/>
      <c r="N160" s="5"/>
      <c r="O160" s="5"/>
      <c r="P160" s="5"/>
      <c r="R160" s="43"/>
    </row>
    <row r="161" spans="1:18" ht="12.75">
      <c r="A161" s="10"/>
      <c r="B161" s="2"/>
      <c r="D161" s="2"/>
      <c r="E161" s="2"/>
      <c r="F161" s="43"/>
      <c r="H161" s="43"/>
      <c r="L161" s="5"/>
      <c r="M161" s="27"/>
      <c r="N161" s="5"/>
      <c r="O161" s="5"/>
      <c r="P161" s="5"/>
      <c r="R161" s="43"/>
    </row>
    <row r="162" spans="1:18" ht="12.75">
      <c r="A162" s="10"/>
      <c r="B162" s="2"/>
      <c r="D162" s="2"/>
      <c r="E162" s="2"/>
      <c r="F162" s="43"/>
      <c r="H162" s="43"/>
      <c r="L162" s="5"/>
      <c r="M162" s="27"/>
      <c r="N162" s="5"/>
      <c r="O162" s="5"/>
      <c r="P162" s="5"/>
      <c r="R162" s="43"/>
    </row>
    <row r="163" spans="1:18" ht="12.75">
      <c r="A163" s="10"/>
      <c r="B163" s="2"/>
      <c r="D163" s="2"/>
      <c r="E163" s="2"/>
      <c r="F163" s="43"/>
      <c r="H163" s="43"/>
      <c r="L163" s="5"/>
      <c r="M163" s="27"/>
      <c r="N163" s="5"/>
      <c r="O163" s="5"/>
      <c r="P163" s="5"/>
      <c r="R163" s="43"/>
    </row>
    <row r="164" spans="1:18" ht="12.75">
      <c r="A164" s="10"/>
      <c r="B164" s="2"/>
      <c r="D164" s="2"/>
      <c r="E164" s="2"/>
      <c r="F164" s="43"/>
      <c r="H164" s="43"/>
      <c r="L164" s="5"/>
      <c r="M164" s="27"/>
      <c r="N164" s="5"/>
      <c r="O164" s="5"/>
      <c r="P164" s="5"/>
      <c r="R164" s="43"/>
    </row>
    <row r="165" spans="1:18" ht="12.75">
      <c r="A165" s="10"/>
      <c r="B165" s="2"/>
      <c r="D165" s="2"/>
      <c r="E165" s="2"/>
      <c r="F165" s="43"/>
      <c r="H165" s="43"/>
      <c r="L165" s="5"/>
      <c r="M165" s="27"/>
      <c r="N165" s="5"/>
      <c r="O165" s="5"/>
      <c r="P165" s="5"/>
      <c r="R165" s="43"/>
    </row>
    <row r="166" spans="1:18" ht="12.75">
      <c r="A166" s="10"/>
      <c r="B166" s="2"/>
      <c r="D166" s="2"/>
      <c r="E166" s="2"/>
      <c r="F166" s="43"/>
      <c r="H166" s="43"/>
      <c r="L166" s="5"/>
      <c r="M166" s="27"/>
      <c r="N166" s="5"/>
      <c r="O166" s="5"/>
      <c r="P166" s="5"/>
      <c r="R166" s="43"/>
    </row>
    <row r="167" spans="1:18" ht="12.75">
      <c r="A167" s="10"/>
      <c r="B167" s="2"/>
      <c r="D167" s="2"/>
      <c r="E167" s="2"/>
      <c r="F167" s="43"/>
      <c r="H167" s="43"/>
      <c r="L167" s="5"/>
      <c r="M167" s="27"/>
      <c r="N167" s="5"/>
      <c r="O167" s="5"/>
      <c r="P167" s="5"/>
      <c r="R167" s="43"/>
    </row>
    <row r="168" spans="1:18" ht="12.75">
      <c r="A168" s="10"/>
      <c r="B168" s="2"/>
      <c r="D168" s="2"/>
      <c r="E168" s="2"/>
      <c r="F168" s="43"/>
      <c r="H168" s="43"/>
      <c r="L168" s="5"/>
      <c r="M168" s="27"/>
      <c r="N168" s="5"/>
      <c r="O168" s="5"/>
      <c r="P168" s="5"/>
      <c r="R168" s="43"/>
    </row>
    <row r="169" spans="1:18" ht="12.75">
      <c r="A169" s="10"/>
      <c r="B169" s="2"/>
      <c r="D169" s="2"/>
      <c r="E169" s="2"/>
      <c r="F169" s="43"/>
      <c r="H169" s="43"/>
      <c r="L169" s="5"/>
      <c r="M169" s="27"/>
      <c r="N169" s="5"/>
      <c r="O169" s="5"/>
      <c r="P169" s="5"/>
      <c r="R169" s="43"/>
    </row>
    <row r="170" spans="1:18" ht="12.75">
      <c r="A170" s="10"/>
      <c r="B170" s="2"/>
      <c r="D170" s="2"/>
      <c r="E170" s="2"/>
      <c r="F170" s="43"/>
      <c r="H170" s="43"/>
      <c r="L170" s="5"/>
      <c r="M170" s="27"/>
      <c r="N170" s="5"/>
      <c r="O170" s="5"/>
      <c r="P170" s="5"/>
      <c r="R170" s="43"/>
    </row>
    <row r="171" spans="1:18" ht="12.75">
      <c r="A171" s="10"/>
      <c r="B171" s="2"/>
      <c r="D171" s="2"/>
      <c r="E171" s="2"/>
      <c r="F171" s="43"/>
      <c r="H171" s="43"/>
      <c r="L171" s="5"/>
      <c r="M171" s="27"/>
      <c r="N171" s="5"/>
      <c r="O171" s="5"/>
      <c r="P171" s="5"/>
      <c r="R171" s="43"/>
    </row>
    <row r="172" spans="1:18" ht="12.75">
      <c r="A172" s="10"/>
      <c r="B172" s="2"/>
      <c r="D172" s="2"/>
      <c r="E172" s="2"/>
      <c r="F172" s="43"/>
      <c r="H172" s="43"/>
      <c r="L172" s="5"/>
      <c r="M172" s="27"/>
      <c r="N172" s="5"/>
      <c r="O172" s="5"/>
      <c r="P172" s="5"/>
      <c r="R172" s="43"/>
    </row>
    <row r="173" spans="1:18" ht="12.75">
      <c r="A173" s="10"/>
      <c r="B173" s="2"/>
      <c r="D173" s="2"/>
      <c r="E173" s="2"/>
      <c r="F173" s="43"/>
      <c r="H173" s="43"/>
      <c r="L173" s="5"/>
      <c r="M173" s="27"/>
      <c r="N173" s="5"/>
      <c r="O173" s="5"/>
      <c r="P173" s="5"/>
      <c r="R173" s="43"/>
    </row>
    <row r="174" spans="1:18" ht="12.75">
      <c r="A174" s="10"/>
      <c r="B174" s="2"/>
      <c r="D174" s="2"/>
      <c r="E174" s="2"/>
      <c r="F174" s="43"/>
      <c r="H174" s="43"/>
      <c r="L174" s="5"/>
      <c r="M174" s="27"/>
      <c r="N174" s="5"/>
      <c r="O174" s="5"/>
      <c r="P174" s="5"/>
      <c r="R174" s="43"/>
    </row>
    <row r="175" spans="1:18" ht="12.75">
      <c r="A175" s="10"/>
      <c r="B175" s="2"/>
      <c r="D175" s="2"/>
      <c r="E175" s="2"/>
      <c r="F175" s="43"/>
      <c r="H175" s="43"/>
      <c r="L175" s="5"/>
      <c r="M175" s="27"/>
      <c r="N175" s="5"/>
      <c r="O175" s="5"/>
      <c r="P175" s="5"/>
      <c r="R175" s="43"/>
    </row>
    <row r="176" spans="1:18" ht="12.75">
      <c r="A176" s="10"/>
      <c r="B176" s="2"/>
      <c r="D176" s="2"/>
      <c r="E176" s="2"/>
      <c r="F176" s="43"/>
      <c r="H176" s="43"/>
      <c r="L176" s="5"/>
      <c r="M176" s="27"/>
      <c r="N176" s="5"/>
      <c r="O176" s="5"/>
      <c r="P176" s="5"/>
      <c r="R176" s="43"/>
    </row>
    <row r="177" spans="1:18" ht="12.75">
      <c r="A177" s="10"/>
      <c r="B177" s="2"/>
      <c r="D177" s="2"/>
      <c r="E177" s="2"/>
      <c r="F177" s="43"/>
      <c r="H177" s="43"/>
      <c r="L177" s="5"/>
      <c r="M177" s="27"/>
      <c r="N177" s="5"/>
      <c r="O177" s="5"/>
      <c r="P177" s="5"/>
      <c r="R177" s="43"/>
    </row>
    <row r="178" spans="1:16" ht="12.75">
      <c r="A178" s="10"/>
      <c r="B178" s="2"/>
      <c r="D178" s="2"/>
      <c r="E178" s="2"/>
      <c r="L178" s="5"/>
      <c r="M178" s="27"/>
      <c r="N178" s="5"/>
      <c r="O178" s="5"/>
      <c r="P178" s="5"/>
    </row>
    <row r="179" spans="1:16" ht="12.75">
      <c r="A179" s="10"/>
      <c r="B179" s="2"/>
      <c r="D179" s="2"/>
      <c r="E179" s="2"/>
      <c r="L179" s="5"/>
      <c r="M179" s="27"/>
      <c r="N179" s="5"/>
      <c r="O179" s="5"/>
      <c r="P179" s="5"/>
    </row>
    <row r="180" spans="1:16" ht="12.75">
      <c r="A180" s="10"/>
      <c r="B180" s="2"/>
      <c r="D180" s="2"/>
      <c r="E180" s="2"/>
      <c r="L180" s="5"/>
      <c r="M180" s="27"/>
      <c r="N180" s="5"/>
      <c r="O180" s="5"/>
      <c r="P180" s="5"/>
    </row>
    <row r="181" spans="1:16" ht="12.75">
      <c r="A181" s="10"/>
      <c r="B181" s="2"/>
      <c r="D181" s="2"/>
      <c r="E181" s="2"/>
      <c r="L181" s="5"/>
      <c r="M181" s="27"/>
      <c r="N181" s="5"/>
      <c r="O181" s="5"/>
      <c r="P181" s="5"/>
    </row>
    <row r="182" spans="1:16" ht="12.75">
      <c r="A182" s="10"/>
      <c r="B182" s="2"/>
      <c r="D182" s="2"/>
      <c r="E182" s="2"/>
      <c r="L182" s="5"/>
      <c r="M182" s="27"/>
      <c r="N182" s="5"/>
      <c r="O182" s="5"/>
      <c r="P182" s="5"/>
    </row>
    <row r="183" spans="1:16" ht="12.75">
      <c r="A183" s="10"/>
      <c r="B183" s="2"/>
      <c r="D183" s="2"/>
      <c r="E183" s="2"/>
      <c r="L183" s="5"/>
      <c r="M183" s="27"/>
      <c r="N183" s="5"/>
      <c r="O183" s="5"/>
      <c r="P183" s="5"/>
    </row>
    <row r="184" spans="1:16" ht="12.75">
      <c r="A184" s="10"/>
      <c r="B184" s="2"/>
      <c r="D184" s="2"/>
      <c r="E184" s="2"/>
      <c r="L184" s="5"/>
      <c r="M184" s="27"/>
      <c r="N184" s="5"/>
      <c r="O184" s="5"/>
      <c r="P184" s="5"/>
    </row>
    <row r="185" spans="1:16" ht="12.75">
      <c r="A185" s="10"/>
      <c r="B185" s="2"/>
      <c r="D185" s="2"/>
      <c r="E185" s="2"/>
      <c r="L185" s="5"/>
      <c r="M185" s="27"/>
      <c r="N185" s="5"/>
      <c r="O185" s="5"/>
      <c r="P185" s="5"/>
    </row>
    <row r="186" spans="1:16" ht="12.75">
      <c r="A186" s="10"/>
      <c r="B186" s="2"/>
      <c r="D186" s="2"/>
      <c r="E186" s="2"/>
      <c r="L186" s="5"/>
      <c r="M186" s="27"/>
      <c r="N186" s="5"/>
      <c r="O186" s="5"/>
      <c r="P186" s="5"/>
    </row>
    <row r="187" spans="1:16" ht="12.75">
      <c r="A187" s="10"/>
      <c r="B187" s="2"/>
      <c r="D187" s="2"/>
      <c r="E187" s="2"/>
      <c r="L187" s="5"/>
      <c r="M187" s="27"/>
      <c r="N187" s="5"/>
      <c r="O187" s="5"/>
      <c r="P187" s="5"/>
    </row>
    <row r="188" spans="1:16" ht="12.75">
      <c r="A188" s="10"/>
      <c r="B188" s="2"/>
      <c r="D188" s="2"/>
      <c r="E188" s="2"/>
      <c r="L188" s="5"/>
      <c r="M188" s="27"/>
      <c r="N188" s="5"/>
      <c r="O188" s="5"/>
      <c r="P188" s="5"/>
    </row>
    <row r="189" spans="1:16" ht="12.75">
      <c r="A189" s="10"/>
      <c r="B189" s="2"/>
      <c r="D189" s="2"/>
      <c r="E189" s="2"/>
      <c r="L189" s="5"/>
      <c r="M189" s="27"/>
      <c r="N189" s="5"/>
      <c r="O189" s="5"/>
      <c r="P189" s="5"/>
    </row>
    <row r="190" spans="1:16" ht="12.75">
      <c r="A190" s="10"/>
      <c r="B190" s="2"/>
      <c r="D190" s="2"/>
      <c r="E190" s="2"/>
      <c r="L190" s="5"/>
      <c r="M190" s="27"/>
      <c r="N190" s="5"/>
      <c r="O190" s="5"/>
      <c r="P190" s="5"/>
    </row>
    <row r="191" spans="1:16" ht="12.75">
      <c r="A191" s="10"/>
      <c r="B191" s="2"/>
      <c r="D191" s="2"/>
      <c r="E191" s="2"/>
      <c r="L191" s="5"/>
      <c r="M191" s="27"/>
      <c r="N191" s="5"/>
      <c r="O191" s="5"/>
      <c r="P191" s="5"/>
    </row>
    <row r="192" spans="1:16" ht="12.75">
      <c r="A192" s="10"/>
      <c r="B192" s="2"/>
      <c r="D192" s="2"/>
      <c r="E192" s="2"/>
      <c r="L192" s="5"/>
      <c r="M192" s="27"/>
      <c r="N192" s="5"/>
      <c r="O192" s="5"/>
      <c r="P192" s="5"/>
    </row>
    <row r="193" spans="1:16" ht="12.75">
      <c r="A193" s="10"/>
      <c r="B193" s="2"/>
      <c r="D193" s="2"/>
      <c r="E193" s="2"/>
      <c r="L193" s="5"/>
      <c r="M193" s="27"/>
      <c r="N193" s="5"/>
      <c r="O193" s="5"/>
      <c r="P193" s="5"/>
    </row>
    <row r="194" spans="1:16" ht="12.75">
      <c r="A194" s="10"/>
      <c r="B194" s="2"/>
      <c r="D194" s="2"/>
      <c r="E194" s="2"/>
      <c r="L194" s="5"/>
      <c r="M194" s="27"/>
      <c r="N194" s="5"/>
      <c r="O194" s="5"/>
      <c r="P194" s="5"/>
    </row>
    <row r="195" spans="1:16" ht="12.75">
      <c r="A195" s="10"/>
      <c r="B195" s="2"/>
      <c r="D195" s="2"/>
      <c r="E195" s="2"/>
      <c r="L195" s="5"/>
      <c r="M195" s="27"/>
      <c r="N195" s="5"/>
      <c r="O195" s="5"/>
      <c r="P195" s="5"/>
    </row>
    <row r="196" spans="1:16" ht="12.75">
      <c r="A196" s="10"/>
      <c r="B196" s="2"/>
      <c r="D196" s="2"/>
      <c r="E196" s="2"/>
      <c r="L196" s="5"/>
      <c r="M196" s="27"/>
      <c r="N196" s="5"/>
      <c r="O196" s="5"/>
      <c r="P196" s="5"/>
    </row>
    <row r="197" spans="1:16" ht="12.75">
      <c r="A197" s="10"/>
      <c r="B197" s="2"/>
      <c r="D197" s="2"/>
      <c r="E197" s="2"/>
      <c r="L197" s="5"/>
      <c r="M197" s="27"/>
      <c r="N197" s="5"/>
      <c r="O197" s="5"/>
      <c r="P197" s="5"/>
    </row>
    <row r="198" spans="1:16" ht="12.75">
      <c r="A198" s="10"/>
      <c r="B198" s="2"/>
      <c r="D198" s="2"/>
      <c r="E198" s="2"/>
      <c r="L198" s="5"/>
      <c r="M198" s="27"/>
      <c r="N198" s="5"/>
      <c r="O198" s="5"/>
      <c r="P198" s="5"/>
    </row>
    <row r="199" spans="1:16" ht="12.75">
      <c r="A199" s="10"/>
      <c r="B199" s="2"/>
      <c r="D199" s="2"/>
      <c r="E199" s="2"/>
      <c r="L199" s="5"/>
      <c r="M199" s="27"/>
      <c r="N199" s="5"/>
      <c r="O199" s="5"/>
      <c r="P199" s="5"/>
    </row>
    <row r="200" spans="1:16" ht="12.75">
      <c r="A200" s="10"/>
      <c r="B200" s="2"/>
      <c r="D200" s="2"/>
      <c r="E200" s="2"/>
      <c r="L200" s="5"/>
      <c r="M200" s="27"/>
      <c r="N200" s="5"/>
      <c r="O200" s="5"/>
      <c r="P200" s="5"/>
    </row>
    <row r="201" spans="1:16" ht="12.75">
      <c r="A201" s="10"/>
      <c r="B201" s="2"/>
      <c r="D201" s="2"/>
      <c r="E201" s="2"/>
      <c r="L201" s="5"/>
      <c r="M201" s="27"/>
      <c r="N201" s="5"/>
      <c r="O201" s="5"/>
      <c r="P201" s="5"/>
    </row>
    <row r="202" spans="1:16" ht="12.75">
      <c r="A202" s="10"/>
      <c r="B202" s="2"/>
      <c r="D202" s="2"/>
      <c r="E202" s="2"/>
      <c r="L202" s="5"/>
      <c r="M202" s="27"/>
      <c r="N202" s="5"/>
      <c r="O202" s="5"/>
      <c r="P202" s="5"/>
    </row>
    <row r="203" spans="2:16" ht="12.75">
      <c r="B203" s="2"/>
      <c r="D203" s="2"/>
      <c r="E203" s="2"/>
      <c r="L203" s="5"/>
      <c r="M203" s="27"/>
      <c r="N203" s="5"/>
      <c r="O203" s="5"/>
      <c r="P203" s="5"/>
    </row>
    <row r="204" spans="2:16" ht="12.75">
      <c r="B204" s="2"/>
      <c r="D204" s="2"/>
      <c r="E204" s="2"/>
      <c r="L204" s="5"/>
      <c r="M204" s="27"/>
      <c r="N204" s="5"/>
      <c r="O204" s="5"/>
      <c r="P204" s="5"/>
    </row>
    <row r="205" spans="2:16" ht="12.75">
      <c r="B205" s="2"/>
      <c r="D205" s="2"/>
      <c r="E205" s="2"/>
      <c r="L205" s="5"/>
      <c r="M205" s="27"/>
      <c r="N205" s="5"/>
      <c r="O205" s="5"/>
      <c r="P205" s="5"/>
    </row>
    <row r="206" spans="2:16" ht="12.75">
      <c r="B206" s="2"/>
      <c r="D206" s="2"/>
      <c r="E206" s="2"/>
      <c r="L206" s="5"/>
      <c r="M206" s="27"/>
      <c r="N206" s="5"/>
      <c r="O206" s="5"/>
      <c r="P206" s="5"/>
    </row>
    <row r="207" spans="2:16" ht="12.75">
      <c r="B207" s="2"/>
      <c r="D207" s="2"/>
      <c r="E207" s="2"/>
      <c r="L207" s="5"/>
      <c r="M207" s="27"/>
      <c r="N207" s="5"/>
      <c r="O207" s="5"/>
      <c r="P207" s="5"/>
    </row>
    <row r="208" spans="2:16" ht="12.75">
      <c r="B208" s="2"/>
      <c r="D208" s="2"/>
      <c r="E208" s="2"/>
      <c r="L208" s="5"/>
      <c r="M208" s="27"/>
      <c r="N208" s="5"/>
      <c r="O208" s="5"/>
      <c r="P208" s="5"/>
    </row>
    <row r="209" spans="2:16" ht="12.75">
      <c r="B209" s="2"/>
      <c r="D209" s="2"/>
      <c r="E209" s="2"/>
      <c r="L209" s="5"/>
      <c r="M209" s="27"/>
      <c r="N209" s="5"/>
      <c r="O209" s="5"/>
      <c r="P209" s="5"/>
    </row>
    <row r="210" spans="2:16" ht="12.75">
      <c r="B210" s="2"/>
      <c r="D210" s="2"/>
      <c r="E210" s="2"/>
      <c r="L210" s="5"/>
      <c r="M210" s="27"/>
      <c r="N210" s="5"/>
      <c r="O210" s="5"/>
      <c r="P210" s="5"/>
    </row>
    <row r="211" spans="2:16" ht="12.75">
      <c r="B211" s="2"/>
      <c r="D211" s="2"/>
      <c r="E211" s="2"/>
      <c r="L211" s="5"/>
      <c r="M211" s="27"/>
      <c r="N211" s="5"/>
      <c r="O211" s="5"/>
      <c r="P211" s="5"/>
    </row>
    <row r="212" spans="2:16" ht="12.75">
      <c r="B212" s="2"/>
      <c r="D212" s="2"/>
      <c r="E212" s="2"/>
      <c r="L212" s="5"/>
      <c r="M212" s="27"/>
      <c r="N212" s="5"/>
      <c r="O212" s="5"/>
      <c r="P212" s="5"/>
    </row>
    <row r="213" spans="2:16" ht="12.75">
      <c r="B213" s="2"/>
      <c r="D213" s="2"/>
      <c r="E213" s="2"/>
      <c r="L213" s="5"/>
      <c r="M213" s="27"/>
      <c r="N213" s="5"/>
      <c r="O213" s="5"/>
      <c r="P213" s="5"/>
    </row>
    <row r="214" spans="2:16" ht="12.75">
      <c r="B214" s="2"/>
      <c r="D214" s="2"/>
      <c r="E214" s="2"/>
      <c r="L214" s="5"/>
      <c r="M214" s="27"/>
      <c r="N214" s="5"/>
      <c r="O214" s="5"/>
      <c r="P214" s="5"/>
    </row>
    <row r="215" spans="2:16" ht="12.75">
      <c r="B215" s="2"/>
      <c r="D215" s="2"/>
      <c r="E215" s="2"/>
      <c r="L215" s="5"/>
      <c r="M215" s="27"/>
      <c r="N215" s="5"/>
      <c r="O215" s="5"/>
      <c r="P215" s="5"/>
    </row>
    <row r="216" spans="2:16" ht="12.75">
      <c r="B216" s="2"/>
      <c r="D216" s="2"/>
      <c r="E216" s="2"/>
      <c r="L216" s="5"/>
      <c r="M216" s="27"/>
      <c r="N216" s="5"/>
      <c r="O216" s="5"/>
      <c r="P216" s="5"/>
    </row>
    <row r="217" spans="2:16" ht="12.75">
      <c r="B217" s="2"/>
      <c r="D217" s="2"/>
      <c r="E217" s="2"/>
      <c r="L217" s="5"/>
      <c r="M217" s="27"/>
      <c r="N217" s="5"/>
      <c r="O217" s="5"/>
      <c r="P217" s="5"/>
    </row>
    <row r="218" spans="2:16" ht="12.75">
      <c r="B218" s="2"/>
      <c r="D218" s="2"/>
      <c r="E218" s="2"/>
      <c r="L218" s="5"/>
      <c r="M218" s="27"/>
      <c r="N218" s="5"/>
      <c r="O218" s="5"/>
      <c r="P218" s="5"/>
    </row>
    <row r="219" spans="2:16" ht="12.75">
      <c r="B219" s="2"/>
      <c r="D219" s="2"/>
      <c r="E219" s="2"/>
      <c r="L219" s="5"/>
      <c r="M219" s="27"/>
      <c r="N219" s="5"/>
      <c r="O219" s="5"/>
      <c r="P219" s="5"/>
    </row>
    <row r="220" spans="2:16" ht="12.75">
      <c r="B220" s="2"/>
      <c r="D220" s="2"/>
      <c r="E220" s="2"/>
      <c r="L220" s="5"/>
      <c r="M220" s="27"/>
      <c r="N220" s="5"/>
      <c r="O220" s="5"/>
      <c r="P220" s="5"/>
    </row>
    <row r="221" spans="2:16" ht="12.75">
      <c r="B221" s="2"/>
      <c r="D221" s="2"/>
      <c r="E221" s="2"/>
      <c r="L221" s="5"/>
      <c r="M221" s="27"/>
      <c r="N221" s="5"/>
      <c r="O221" s="5"/>
      <c r="P221" s="5"/>
    </row>
    <row r="222" spans="2:16" ht="12.75">
      <c r="B222" s="2"/>
      <c r="D222" s="2"/>
      <c r="E222" s="2"/>
      <c r="L222" s="5"/>
      <c r="M222" s="27"/>
      <c r="N222" s="5"/>
      <c r="O222" s="5"/>
      <c r="P222" s="5"/>
    </row>
    <row r="223" spans="2:16" ht="12.75">
      <c r="B223" s="2"/>
      <c r="D223" s="2"/>
      <c r="E223" s="2"/>
      <c r="L223" s="5"/>
      <c r="M223" s="27"/>
      <c r="N223" s="5"/>
      <c r="O223" s="5"/>
      <c r="P223" s="5"/>
    </row>
    <row r="224" spans="2:16" ht="12.75">
      <c r="B224" s="2"/>
      <c r="D224" s="2"/>
      <c r="E224" s="2"/>
      <c r="L224" s="5"/>
      <c r="M224" s="27"/>
      <c r="N224" s="5"/>
      <c r="O224" s="5"/>
      <c r="P224" s="5"/>
    </row>
    <row r="225" spans="2:16" ht="12.75">
      <c r="B225" s="2"/>
      <c r="D225" s="2"/>
      <c r="E225" s="2"/>
      <c r="L225" s="5"/>
      <c r="M225" s="27"/>
      <c r="N225" s="5"/>
      <c r="O225" s="5"/>
      <c r="P225" s="5"/>
    </row>
    <row r="226" spans="2:16" ht="12.75">
      <c r="B226" s="2"/>
      <c r="D226" s="2"/>
      <c r="E226" s="2"/>
      <c r="L226" s="5"/>
      <c r="M226" s="27"/>
      <c r="N226" s="5"/>
      <c r="O226" s="5"/>
      <c r="P226" s="5"/>
    </row>
    <row r="227" spans="2:16" ht="12.75">
      <c r="B227" s="2"/>
      <c r="D227" s="2"/>
      <c r="E227" s="2"/>
      <c r="L227" s="5"/>
      <c r="M227" s="27"/>
      <c r="N227" s="5"/>
      <c r="O227" s="5"/>
      <c r="P227" s="5"/>
    </row>
    <row r="228" spans="2:16" ht="12.75">
      <c r="B228" s="2"/>
      <c r="D228" s="2"/>
      <c r="E228" s="2"/>
      <c r="L228" s="5"/>
      <c r="M228" s="27"/>
      <c r="N228" s="5"/>
      <c r="O228" s="5"/>
      <c r="P228" s="5"/>
    </row>
    <row r="229" spans="2:16" ht="12.75">
      <c r="B229" s="2"/>
      <c r="D229" s="2"/>
      <c r="E229" s="2"/>
      <c r="L229" s="5"/>
      <c r="M229" s="27"/>
      <c r="N229" s="5"/>
      <c r="O229" s="5"/>
      <c r="P229" s="5"/>
    </row>
    <row r="230" spans="2:16" ht="12.75">
      <c r="B230" s="2"/>
      <c r="D230" s="2"/>
      <c r="E230" s="2"/>
      <c r="L230" s="5"/>
      <c r="M230" s="27"/>
      <c r="N230" s="5"/>
      <c r="O230" s="5"/>
      <c r="P230" s="5"/>
    </row>
    <row r="231" spans="2:16" ht="12.75">
      <c r="B231" s="2"/>
      <c r="D231" s="2"/>
      <c r="E231" s="2"/>
      <c r="L231" s="7"/>
      <c r="M231" s="52"/>
      <c r="N231" s="5"/>
      <c r="O231" s="5"/>
      <c r="P231" s="5"/>
    </row>
    <row r="232" spans="2:16" ht="12.75">
      <c r="B232" s="2"/>
      <c r="D232" s="2"/>
      <c r="E232" s="2"/>
      <c r="L232" s="7"/>
      <c r="M232" s="52"/>
      <c r="N232" s="5"/>
      <c r="O232" s="5"/>
      <c r="P232" s="5"/>
    </row>
    <row r="233" spans="2:16" ht="12.75">
      <c r="B233" s="2"/>
      <c r="D233" s="2"/>
      <c r="E233" s="2"/>
      <c r="L233" s="7"/>
      <c r="M233" s="52"/>
      <c r="N233" s="5"/>
      <c r="O233" s="5"/>
      <c r="P233" s="5"/>
    </row>
    <row r="234" spans="2:16" ht="12.75">
      <c r="B234" s="2"/>
      <c r="D234" s="2"/>
      <c r="E234" s="2"/>
      <c r="L234" s="7"/>
      <c r="M234" s="52"/>
      <c r="N234" s="5"/>
      <c r="O234" s="5"/>
      <c r="P234" s="5"/>
    </row>
    <row r="235" spans="2:13" ht="12.75">
      <c r="B235" s="2"/>
      <c r="D235" s="2"/>
      <c r="E235" s="2"/>
      <c r="L235" s="50"/>
      <c r="M235" s="2"/>
    </row>
    <row r="236" spans="2:13" ht="12.75">
      <c r="B236" s="2"/>
      <c r="D236" s="2"/>
      <c r="E236" s="2"/>
      <c r="K236" s="51"/>
      <c r="L236" s="2"/>
      <c r="M236" s="2"/>
    </row>
    <row r="237" spans="2:13" ht="12.75">
      <c r="B237" s="2"/>
      <c r="D237" s="2"/>
      <c r="E237" s="2"/>
      <c r="K237" s="51"/>
      <c r="L237" s="2"/>
      <c r="M237" s="2"/>
    </row>
    <row r="238" spans="2:13" ht="12.75">
      <c r="B238" s="2"/>
      <c r="D238" s="2"/>
      <c r="E238" s="2"/>
      <c r="K238" s="51"/>
      <c r="L238" s="7"/>
      <c r="M238" s="2"/>
    </row>
    <row r="239" spans="2:13" ht="12.75">
      <c r="B239" s="2"/>
      <c r="D239" s="2"/>
      <c r="E239" s="2"/>
      <c r="K239" s="51"/>
      <c r="L239" s="7"/>
      <c r="M239" s="2"/>
    </row>
    <row r="240" spans="2:13" ht="12.75">
      <c r="B240" s="2"/>
      <c r="D240" s="2"/>
      <c r="E240" s="2"/>
      <c r="K240" s="51"/>
      <c r="L240" s="7"/>
      <c r="M240" s="2"/>
    </row>
    <row r="241" spans="2:13" ht="12.75">
      <c r="B241" s="2"/>
      <c r="D241" s="2"/>
      <c r="E241" s="2"/>
      <c r="K241" s="51"/>
      <c r="L241" s="7"/>
      <c r="M241" s="2"/>
    </row>
    <row r="242" spans="2:13" ht="12.75">
      <c r="B242" s="2"/>
      <c r="D242" s="2"/>
      <c r="E242" s="2"/>
      <c r="K242" s="51"/>
      <c r="L242" s="7"/>
      <c r="M242" s="2"/>
    </row>
    <row r="243" spans="2:13" ht="12.75">
      <c r="B243" s="2"/>
      <c r="D243" s="2"/>
      <c r="E243" s="2"/>
      <c r="K243" s="51"/>
      <c r="L243" s="7"/>
      <c r="M243" s="2"/>
    </row>
    <row r="244" spans="2:13" ht="12.75">
      <c r="B244" s="2"/>
      <c r="D244" s="2"/>
      <c r="E244" s="2"/>
      <c r="K244" s="51"/>
      <c r="L244" s="7"/>
      <c r="M244" s="2"/>
    </row>
    <row r="245" spans="2:13" ht="12.75">
      <c r="B245" s="2"/>
      <c r="D245" s="2"/>
      <c r="E245" s="2"/>
      <c r="K245" s="51"/>
      <c r="L245" s="7"/>
      <c r="M245" s="2"/>
    </row>
    <row r="246" spans="2:13" ht="12.75">
      <c r="B246" s="2"/>
      <c r="D246" s="2"/>
      <c r="E246" s="2"/>
      <c r="K246" s="51"/>
      <c r="L246" s="7"/>
      <c r="M246" s="2"/>
    </row>
    <row r="247" spans="2:13" ht="12.75">
      <c r="B247" s="2"/>
      <c r="D247" s="2"/>
      <c r="E247" s="2"/>
      <c r="K247" s="51"/>
      <c r="L247" s="2"/>
      <c r="M247" s="2"/>
    </row>
    <row r="248" spans="2:13" ht="12.75">
      <c r="B248" s="2"/>
      <c r="D248" s="2"/>
      <c r="E248" s="2"/>
      <c r="K248" s="51"/>
      <c r="L248" s="2"/>
      <c r="M248" s="2"/>
    </row>
    <row r="249" spans="4:5" ht="12.75">
      <c r="D249" s="2"/>
      <c r="E249" s="2"/>
    </row>
    <row r="250" spans="4:5" ht="12.75">
      <c r="D250" s="2"/>
      <c r="E250" s="2"/>
    </row>
    <row r="251" spans="4:5" ht="12.75">
      <c r="D251" s="2"/>
      <c r="E251" s="2"/>
    </row>
    <row r="252" spans="4:5" ht="12.75">
      <c r="D252" s="2"/>
      <c r="E252" s="2"/>
    </row>
    <row r="253" spans="4:5" ht="12.75">
      <c r="D253" s="2"/>
      <c r="E253" s="2"/>
    </row>
    <row r="254" spans="4:5" ht="12.75">
      <c r="D254" s="2"/>
      <c r="E254" s="2"/>
    </row>
    <row r="255" spans="4:5" ht="12.75">
      <c r="D255" s="2"/>
      <c r="E255" s="2"/>
    </row>
    <row r="256" spans="4:5" ht="12.75">
      <c r="D256" s="2"/>
      <c r="E256" s="2"/>
    </row>
    <row r="257" spans="4:5" ht="12.75">
      <c r="D257" s="2"/>
      <c r="E257" s="2"/>
    </row>
    <row r="258" spans="4:5" ht="12.75">
      <c r="D258" s="2"/>
      <c r="E258" s="2"/>
    </row>
    <row r="259" spans="4:5" ht="12.75">
      <c r="D259" s="2"/>
      <c r="E259" s="2"/>
    </row>
    <row r="260" spans="4:5" ht="12.75">
      <c r="D260" s="2"/>
      <c r="E260" s="2"/>
    </row>
    <row r="261" spans="4:5" ht="12.75">
      <c r="D261" s="2"/>
      <c r="E261" s="2"/>
    </row>
    <row r="262" spans="4:5" ht="12.75">
      <c r="D262" s="2"/>
      <c r="E262" s="2"/>
    </row>
    <row r="263" spans="4:5" ht="12.75">
      <c r="D263" s="2"/>
      <c r="E263" s="2"/>
    </row>
    <row r="264" spans="4:5" ht="12.75">
      <c r="D264" s="2"/>
      <c r="E264" s="2"/>
    </row>
    <row r="265" spans="4:5" ht="12.75">
      <c r="D265" s="2"/>
      <c r="E265" s="2"/>
    </row>
    <row r="266" spans="4:5" ht="12.75">
      <c r="D266" s="2"/>
      <c r="E266" s="2"/>
    </row>
    <row r="267" spans="4:5" ht="12.75">
      <c r="D267" s="2"/>
      <c r="E267" s="2"/>
    </row>
    <row r="268" spans="4:5" ht="12.75">
      <c r="D268" s="2"/>
      <c r="E268" s="2"/>
    </row>
    <row r="269" spans="4:5" ht="12.75">
      <c r="D269" s="2"/>
      <c r="E269" s="2"/>
    </row>
    <row r="270" spans="4:5" ht="12.75">
      <c r="D270" s="2"/>
      <c r="E270" s="2"/>
    </row>
    <row r="271" spans="4:5" ht="12.75">
      <c r="D271" s="2"/>
      <c r="E271" s="2"/>
    </row>
    <row r="272" spans="4:5" ht="12.75">
      <c r="D272" s="2"/>
      <c r="E272" s="2"/>
    </row>
    <row r="273" spans="4:5" ht="12.75">
      <c r="D273" s="2"/>
      <c r="E273" s="2"/>
    </row>
    <row r="274" spans="4:5" ht="12.75">
      <c r="D274" s="2"/>
      <c r="E274" s="2"/>
    </row>
  </sheetData>
  <sheetProtection/>
  <mergeCells count="7">
    <mergeCell ref="E3:I3"/>
    <mergeCell ref="J3:K3"/>
    <mergeCell ref="L3:P3"/>
    <mergeCell ref="J1:K1"/>
    <mergeCell ref="E1:I1"/>
    <mergeCell ref="L1:P1"/>
    <mergeCell ref="E2:P2"/>
  </mergeCells>
  <printOptions/>
  <pageMargins left="0.7480314960629921" right="0.7480314960629921" top="0.9055118110236221" bottom="0.984251968503937" header="0.5118110236220472" footer="0.5118110236220472"/>
  <pageSetup horizontalDpi="600" verticalDpi="600" orientation="landscape" paperSize="9" scale="54" r:id="rId1"/>
  <headerFooter alignWithMargins="0">
    <oddHeader>&amp;L&amp;"Arial,Bold"&amp;12JÖFNUNARSJÓÐUR SVEITARFÉLAGA&amp;10
&amp;"Arial,Regular"&amp;11Yfirlit yfir framlög sjóðsins árið 2005&amp;8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Guðni Geir Einarsson</cp:lastModifiedBy>
  <cp:lastPrinted>2006-10-16T14:31:25Z</cp:lastPrinted>
  <dcterms:created xsi:type="dcterms:W3CDTF">2003-01-29T10:06:36Z</dcterms:created>
  <dcterms:modified xsi:type="dcterms:W3CDTF">2006-10-16T14:46:45Z</dcterms:modified>
  <cp:category/>
  <cp:version/>
  <cp:contentType/>
  <cp:contentStatus/>
</cp:coreProperties>
</file>